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1700" windowHeight="9000" activeTab="0"/>
  </bookViews>
  <sheets>
    <sheet name="Nicola" sheetId="1" r:id="rId1"/>
    <sheet name="JISかな" sheetId="2" r:id="rId2"/>
    <sheet name="ローマ字Qwerty" sheetId="3" r:id="rId3"/>
    <sheet name="ローマ字Dvorak" sheetId="4" r:id="rId4"/>
    <sheet name="比較表" sheetId="5" r:id="rId5"/>
    <sheet name="文章" sheetId="6" r:id="rId6"/>
  </sheets>
  <definedNames/>
  <calcPr fullCalcOnLoad="1"/>
</workbook>
</file>

<file path=xl/sharedStrings.xml><?xml version="1.0" encoding="utf-8"?>
<sst xmlns="http://schemas.openxmlformats.org/spreadsheetml/2006/main" count="357" uniqueCount="228">
  <si>
    <t>と</t>
  </si>
  <si>
    <t>き</t>
  </si>
  <si>
    <t>い</t>
  </si>
  <si>
    <t>ん</t>
  </si>
  <si>
    <t>け</t>
  </si>
  <si>
    <t>て</t>
  </si>
  <si>
    <t>し</t>
  </si>
  <si>
    <t>う</t>
  </si>
  <si>
    <t>お</t>
  </si>
  <si>
    <t>の</t>
  </si>
  <si>
    <t>ょ</t>
  </si>
  <si>
    <t>っ</t>
  </si>
  <si>
    <t>ゅ</t>
  </si>
  <si>
    <t>な</t>
  </si>
  <si>
    <t>あ</t>
  </si>
  <si>
    <t>を</t>
  </si>
  <si>
    <t>は</t>
  </si>
  <si>
    <t>せ</t>
  </si>
  <si>
    <t>み</t>
  </si>
  <si>
    <t>も</t>
  </si>
  <si>
    <t>ち</t>
  </si>
  <si>
    <t>く</t>
  </si>
  <si>
    <t>つ</t>
  </si>
  <si>
    <t>，</t>
  </si>
  <si>
    <t>こ</t>
  </si>
  <si>
    <t>た</t>
  </si>
  <si>
    <t>か</t>
  </si>
  <si>
    <t>。</t>
  </si>
  <si>
    <t>に</t>
  </si>
  <si>
    <t>る</t>
  </si>
  <si>
    <t>ま</t>
  </si>
  <si>
    <t>ぇ</t>
  </si>
  <si>
    <t>ゃ</t>
  </si>
  <si>
    <t>り</t>
  </si>
  <si>
    <t>え</t>
  </si>
  <si>
    <t>ぁ</t>
  </si>
  <si>
    <t>ら</t>
  </si>
  <si>
    <t>よ</t>
  </si>
  <si>
    <t>ぱ</t>
  </si>
  <si>
    <t>さ</t>
  </si>
  <si>
    <t>れ</t>
  </si>
  <si>
    <t>、</t>
  </si>
  <si>
    <t>そ</t>
  </si>
  <si>
    <t>ね</t>
  </si>
  <si>
    <t>ほ</t>
  </si>
  <si>
    <t>・</t>
  </si>
  <si>
    <t>ふ</t>
  </si>
  <si>
    <t>す</t>
  </si>
  <si>
    <t>ひ</t>
  </si>
  <si>
    <t>．</t>
  </si>
  <si>
    <t>ゆ</t>
  </si>
  <si>
    <t>む</t>
  </si>
  <si>
    <t>わ</t>
  </si>
  <si>
    <t>ぉ</t>
  </si>
  <si>
    <t>や</t>
  </si>
  <si>
    <t>ろ</t>
  </si>
  <si>
    <t>ー</t>
  </si>
  <si>
    <t>ぅ</t>
  </si>
  <si>
    <t>め</t>
  </si>
  <si>
    <t>ぬ</t>
  </si>
  <si>
    <t>ぷ</t>
  </si>
  <si>
    <t>へ</t>
  </si>
  <si>
    <t>ぃ</t>
  </si>
  <si>
    <t>ぴ</t>
  </si>
  <si>
    <t>ぽ</t>
  </si>
  <si>
    <t>ぺ</t>
  </si>
  <si>
    <t>グループ</t>
  </si>
  <si>
    <t>文字</t>
  </si>
  <si>
    <t>距離</t>
  </si>
  <si>
    <t>頻度</t>
  </si>
  <si>
    <t>］</t>
  </si>
  <si>
    <t>（</t>
  </si>
  <si>
    <t>）</t>
  </si>
  <si>
    <t>『</t>
  </si>
  <si>
    <t>「</t>
  </si>
  <si>
    <t>～</t>
  </si>
  <si>
    <t>／</t>
  </si>
  <si>
    <t>？</t>
  </si>
  <si>
    <t>［</t>
  </si>
  <si>
    <t>ま</t>
  </si>
  <si>
    <t>の</t>
  </si>
  <si>
    <t>り</t>
  </si>
  <si>
    <t>れ</t>
  </si>
  <si>
    <t>は</t>
  </si>
  <si>
    <t>し</t>
  </si>
  <si>
    <t>と</t>
  </si>
  <si>
    <t>く</t>
  </si>
  <si>
    <t>き</t>
  </si>
  <si>
    <t>け</t>
  </si>
  <si>
    <t>に</t>
  </si>
  <si>
    <t>ら</t>
  </si>
  <si>
    <t>せ</t>
  </si>
  <si>
    <t>す</t>
  </si>
  <si>
    <t>い</t>
  </si>
  <si>
    <t>て</t>
  </si>
  <si>
    <t>た</t>
  </si>
  <si>
    <t>ぃ</t>
  </si>
  <si>
    <t>る</t>
  </si>
  <si>
    <t>め</t>
  </si>
  <si>
    <t>ひ</t>
  </si>
  <si>
    <t>そ</t>
  </si>
  <si>
    <t>さ</t>
  </si>
  <si>
    <t>つ</t>
  </si>
  <si>
    <t>っ</t>
  </si>
  <si>
    <t>み</t>
  </si>
  <si>
    <t>こ</t>
  </si>
  <si>
    <t>ゆ</t>
  </si>
  <si>
    <t>よ</t>
  </si>
  <si>
    <t>わ</t>
  </si>
  <si>
    <t>ほ</t>
  </si>
  <si>
    <t>う</t>
  </si>
  <si>
    <t>あ</t>
  </si>
  <si>
    <t>ふ</t>
  </si>
  <si>
    <t>ぬ</t>
  </si>
  <si>
    <t>ゃ</t>
  </si>
  <si>
    <t>ゅ</t>
  </si>
  <si>
    <t>ょ</t>
  </si>
  <si>
    <t>を</t>
  </si>
  <si>
    <t>ぅ</t>
  </si>
  <si>
    <t>ぁ</t>
  </si>
  <si>
    <t>お</t>
  </si>
  <si>
    <t>ぉ</t>
  </si>
  <si>
    <t>む</t>
  </si>
  <si>
    <t>゛</t>
  </si>
  <si>
    <t>゜</t>
  </si>
  <si>
    <t>へ</t>
  </si>
  <si>
    <t>j</t>
  </si>
  <si>
    <t>k</t>
  </si>
  <si>
    <t>l</t>
  </si>
  <si>
    <t>f</t>
  </si>
  <si>
    <t>d</t>
  </si>
  <si>
    <t>s</t>
  </si>
  <si>
    <t>a</t>
  </si>
  <si>
    <t>h</t>
  </si>
  <si>
    <t>g</t>
  </si>
  <si>
    <t>u</t>
  </si>
  <si>
    <t>i</t>
  </si>
  <si>
    <t>o</t>
  </si>
  <si>
    <t>p</t>
  </si>
  <si>
    <t>r</t>
  </si>
  <si>
    <t>e</t>
  </si>
  <si>
    <t>w</t>
  </si>
  <si>
    <t>q</t>
  </si>
  <si>
    <t>y</t>
  </si>
  <si>
    <t>t</t>
  </si>
  <si>
    <t>m</t>
  </si>
  <si>
    <t>,</t>
  </si>
  <si>
    <t>.</t>
  </si>
  <si>
    <t>v</t>
  </si>
  <si>
    <t>c</t>
  </si>
  <si>
    <t>x</t>
  </si>
  <si>
    <t>z</t>
  </si>
  <si>
    <t>n</t>
  </si>
  <si>
    <t>b</t>
  </si>
  <si>
    <t>」</t>
  </si>
  <si>
    <t>え</t>
  </si>
  <si>
    <t>ぇ</t>
  </si>
  <si>
    <t>ど</t>
  </si>
  <si>
    <t>ぎ</t>
  </si>
  <si>
    <t>げ</t>
  </si>
  <si>
    <t>で</t>
  </si>
  <si>
    <t>じ</t>
  </si>
  <si>
    <t>ば</t>
  </si>
  <si>
    <t>ぜ</t>
  </si>
  <si>
    <t>ぐ</t>
  </si>
  <si>
    <t>づ</t>
  </si>
  <si>
    <t>ご</t>
  </si>
  <si>
    <t>だ</t>
  </si>
  <si>
    <t>が</t>
  </si>
  <si>
    <t>ざ</t>
  </si>
  <si>
    <t>ぞ</t>
  </si>
  <si>
    <t>ぼ</t>
  </si>
  <si>
    <t>ぶ</t>
  </si>
  <si>
    <t>ず</t>
  </si>
  <si>
    <t>び</t>
  </si>
  <si>
    <t>べ</t>
  </si>
  <si>
    <t>-</t>
  </si>
  <si>
    <t>7</t>
  </si>
  <si>
    <t>8</t>
  </si>
  <si>
    <t>9</t>
  </si>
  <si>
    <t>0</t>
  </si>
  <si>
    <t>4</t>
  </si>
  <si>
    <t>3</t>
  </si>
  <si>
    <t>2</t>
  </si>
  <si>
    <t>1</t>
  </si>
  <si>
    <t>6</t>
  </si>
  <si>
    <t>5</t>
  </si>
  <si>
    <t>6</t>
  </si>
  <si>
    <t>1</t>
  </si>
  <si>
    <t>7</t>
  </si>
  <si>
    <t>8</t>
  </si>
  <si>
    <t>9</t>
  </si>
  <si>
    <t>0</t>
  </si>
  <si>
    <t>4</t>
  </si>
  <si>
    <t>3</t>
  </si>
  <si>
    <t>2</t>
  </si>
  <si>
    <t>5</t>
  </si>
  <si>
    <t>せっかくうったぶんしょうがいっしゅんできえてしまうのは、わたしもなんかいかけいけんがあります。しかし、こうしたいんたーふぇーすのけっかんがどこにせきにんがあるのかはいちがいにはいえません。このばあいでも、おやゆびしふとにせめをおわせることはできません。まず、とりけしきーのいちは、たしかにわーぷろせんようきのじだいのおやゆびしふとではえんたーきーのひだりでしたが、げんざいぱそこんでつかうばあいには、かならずしもそのいちにはありません。</t>
  </si>
  <si>
    <t>sekkakuuttabunshougaisshundekietesimaunoha,watasimonankaikakeikengaarimasu.sikasi,kousitainta-fe-sunokekkangadokonisekiningaarunokahaitigainihaiemasen.konobaaidemo,oyayubisifutonisemewoowaserukotohadekimasen.mazu,torikesiki-noitiha,tasikaniwa-purosennyoukinojidainooyayubisifutodehaenta-ki-nohidaridesitaga,genzaihapasokondetukaubaainiha,kanarazusimosonoitinihaarimasen.</t>
  </si>
  <si>
    <t>や</t>
  </si>
  <si>
    <t>ー</t>
  </si>
  <si>
    <t>せっかくうったふ゛んしょうか゛いっしゅんて゛きえてしまうのは、わたしもなんかいかけいけんか゛あります。しかし、こうしたいんたーふぇーすのけっかんか゛と゛こにせきにんか゛あるのかはいちか゛いにはいえません。このは゛あいて゛も、おやゆひ゛しふとにせめをおわせることはて゛きません。ます゛、とりけしきーのいちは、たしかにわーふ゜ろせんようきのし゛た゛いのおやゆひ゛しふとて゛はえんたーきーのひた゛りて゛したか゛、け゛んさ゛いは゜そこんて゛つかうは゛あいには、かならす゛しもそのいちにはありません。</t>
  </si>
  <si>
    <t>せっかく打った文章が一瞬で消えてしまうのは、私も何回か経験があります。しかし、こうしたインターフェースの欠陥がどこに責任があるのかは一概には言えません。この場合でも、親指シフトに責めを負わせることはできません。まず、取り消しキーの位置は、確かにワープロ専用機の時代の親指シフトではエンターキーの左でしたが、現在パソコンで使う場合には、必ずしもその位置にはありません。</t>
  </si>
  <si>
    <t>h</t>
  </si>
  <si>
    <t>u</t>
  </si>
  <si>
    <t>.</t>
  </si>
  <si>
    <t>y</t>
  </si>
  <si>
    <t>s</t>
  </si>
  <si>
    <t>指</t>
  </si>
  <si>
    <t>親指シフト</t>
  </si>
  <si>
    <t>小指シフト</t>
  </si>
  <si>
    <t>基本ケース</t>
  </si>
  <si>
    <t>コスト</t>
  </si>
  <si>
    <t>α＝0.5</t>
  </si>
  <si>
    <t>コスト</t>
  </si>
  <si>
    <t>α＝２</t>
  </si>
  <si>
    <t>指の区別なし</t>
  </si>
  <si>
    <t>シフト考慮</t>
  </si>
  <si>
    <t>Nicola</t>
  </si>
  <si>
    <t>JISかな</t>
  </si>
  <si>
    <t>ローマ字Qwerty</t>
  </si>
  <si>
    <t>ローマ字Dvorak</t>
  </si>
  <si>
    <t>α＝0.5</t>
  </si>
  <si>
    <t>α＝２</t>
  </si>
  <si>
    <t>指の違いを無視</t>
  </si>
  <si>
    <t>シフトを考慮</t>
  </si>
  <si>
    <t>打鍵数のみ</t>
  </si>
  <si>
    <t>距離のみ</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</si>
</sst>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s>
  <fonts count="3">
    <font>
      <sz val="11"/>
      <name val="ＭＳ Ｐゴシック"/>
      <family val="3"/>
    </font>
    <font>
      <sz val="6"/>
      <name val="ＭＳ Ｐゴシック"/>
      <family val="3"/>
    </font>
    <font>
      <sz val="10.5"/>
      <name val="ＭＳ 明朝"/>
      <family val="1"/>
    </font>
  </fonts>
  <fills count="2">
    <fill>
      <patternFill/>
    </fill>
    <fill>
      <patternFill patternType="gray125"/>
    </fill>
  </fills>
  <borders count="1">
    <border>
      <left/>
      <right/>
      <top/>
      <bottom/>
      <diagonal/>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quotePrefix="1">
      <alignment horizontal="left" vertical="center"/>
    </xf>
    <xf numFmtId="0" fontId="2" fillId="0" borderId="0" xfId="0" applyFont="1" applyAlignment="1">
      <alignment vertical="center"/>
    </xf>
    <xf numFmtId="0" fontId="0" fillId="0" borderId="0" xfId="0" applyNumberFormat="1" applyAlignment="1">
      <alignment horizontal="left" vertical="center"/>
    </xf>
    <xf numFmtId="180" fontId="0" fillId="0" borderId="0" xfId="0" applyNumberFormat="1" applyAlignment="1">
      <alignment vertical="center"/>
    </xf>
    <xf numFmtId="181" fontId="0" fillId="0" borderId="0" xfId="0" applyNumberFormat="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U110"/>
  <sheetViews>
    <sheetView tabSelected="1" workbookViewId="0" topLeftCell="A1">
      <pane xSplit="2" ySplit="4" topLeftCell="M5" activePane="bottomRight" state="frozen"/>
      <selection pane="topLeft" activeCell="A1" sqref="A1"/>
      <selection pane="topRight" activeCell="C1" sqref="C1"/>
      <selection pane="bottomLeft" activeCell="A5" sqref="A5"/>
      <selection pane="bottomRight" activeCell="P5" sqref="P5"/>
    </sheetView>
  </sheetViews>
  <sheetFormatPr defaultColWidth="9.00390625" defaultRowHeight="13.5"/>
  <cols>
    <col min="2" max="2" width="9.00390625" style="2" customWidth="1"/>
    <col min="8" max="8" width="9.125" style="0" bestFit="1" customWidth="1"/>
    <col min="9" max="9" width="9.875" style="0" bestFit="1" customWidth="1"/>
    <col min="10" max="10" width="9.125" style="0" bestFit="1" customWidth="1"/>
    <col min="11" max="11" width="9.875" style="0" bestFit="1" customWidth="1"/>
    <col min="12" max="12" width="9.125" style="0" bestFit="1" customWidth="1"/>
    <col min="13" max="13" width="9.875" style="0" bestFit="1" customWidth="1"/>
    <col min="14" max="14" width="9.125" style="0" bestFit="1" customWidth="1"/>
    <col min="15" max="15" width="9.875" style="0" bestFit="1" customWidth="1"/>
    <col min="16" max="16" width="9.125" style="0" bestFit="1" customWidth="1"/>
    <col min="17" max="17" width="9.875" style="0" bestFit="1" customWidth="1"/>
  </cols>
  <sheetData>
    <row r="1" s="1" customFormat="1" ht="13.5">
      <c r="A1" s="4" t="s">
        <v>197</v>
      </c>
    </row>
    <row r="2" ht="13.5">
      <c r="A2">
        <f>LEN(A1)</f>
        <v>218</v>
      </c>
    </row>
    <row r="3" spans="8:20" ht="13.5">
      <c r="H3" t="s">
        <v>211</v>
      </c>
      <c r="J3" t="s">
        <v>213</v>
      </c>
      <c r="L3" t="s">
        <v>215</v>
      </c>
      <c r="N3" t="s">
        <v>216</v>
      </c>
      <c r="P3" t="s">
        <v>217</v>
      </c>
      <c r="R3" t="s">
        <v>226</v>
      </c>
      <c r="T3" t="s">
        <v>227</v>
      </c>
    </row>
    <row r="4" spans="1:20" ht="13.5">
      <c r="A4" s="1" t="s">
        <v>67</v>
      </c>
      <c r="B4" s="1" t="s">
        <v>69</v>
      </c>
      <c r="C4" s="1" t="s">
        <v>68</v>
      </c>
      <c r="D4" s="1" t="s">
        <v>66</v>
      </c>
      <c r="E4" s="1" t="s">
        <v>208</v>
      </c>
      <c r="F4" s="1" t="s">
        <v>209</v>
      </c>
      <c r="G4" s="1" t="s">
        <v>210</v>
      </c>
      <c r="H4" s="1" t="s">
        <v>212</v>
      </c>
      <c r="J4" s="1" t="s">
        <v>214</v>
      </c>
      <c r="L4" s="1" t="s">
        <v>214</v>
      </c>
      <c r="N4" t="s">
        <v>214</v>
      </c>
      <c r="P4" t="s">
        <v>214</v>
      </c>
      <c r="R4" t="s">
        <v>214</v>
      </c>
      <c r="T4" t="s">
        <v>214</v>
      </c>
    </row>
    <row r="5" spans="1:21" ht="13.5">
      <c r="A5" s="2" t="s">
        <v>0</v>
      </c>
      <c r="B5">
        <f aca="true" t="shared" si="0" ref="B5:B36">NumAppear($A$1,A5)</f>
        <v>4</v>
      </c>
      <c r="C5">
        <v>0</v>
      </c>
      <c r="D5">
        <v>1</v>
      </c>
      <c r="E5">
        <v>1</v>
      </c>
      <c r="F5">
        <v>0</v>
      </c>
      <c r="G5">
        <v>0</v>
      </c>
      <c r="H5" s="7">
        <f>(38+C5)*((E5-1)/3+1)</f>
        <v>38</v>
      </c>
      <c r="I5" s="7">
        <f>B5*H5</f>
        <v>152</v>
      </c>
      <c r="J5" s="7">
        <f>(38+0.5*C5)*((E5-1)/3+1)</f>
        <v>38</v>
      </c>
      <c r="K5" s="7">
        <f>B5*J5</f>
        <v>152</v>
      </c>
      <c r="L5" s="7">
        <f>(38+2*C5)*((E5-1)/3+1)</f>
        <v>38</v>
      </c>
      <c r="M5" s="7">
        <f>B5*L5</f>
        <v>152</v>
      </c>
      <c r="N5" s="7">
        <f>(38+2*C5)</f>
        <v>38</v>
      </c>
      <c r="O5" s="7">
        <f>B5*N5</f>
        <v>152</v>
      </c>
      <c r="P5" s="7">
        <f>(38+C5)*((E5-1)/3+1)*IF(F5=0,1,1.3)</f>
        <v>38</v>
      </c>
      <c r="Q5" s="7">
        <f>B5*P5</f>
        <v>152</v>
      </c>
      <c r="R5" s="7">
        <v>1</v>
      </c>
      <c r="S5" s="7">
        <f>B5*R5</f>
        <v>4</v>
      </c>
      <c r="T5" s="7">
        <f>C5*2</f>
        <v>0</v>
      </c>
      <c r="U5" s="7">
        <f>B5*T5</f>
        <v>0</v>
      </c>
    </row>
    <row r="6" spans="1:21" ht="13.5">
      <c r="A6" s="2" t="s">
        <v>157</v>
      </c>
      <c r="B6">
        <f t="shared" si="0"/>
        <v>1</v>
      </c>
      <c r="C6">
        <v>0</v>
      </c>
      <c r="D6">
        <v>1</v>
      </c>
      <c r="E6">
        <v>1</v>
      </c>
      <c r="F6">
        <v>2</v>
      </c>
      <c r="G6">
        <v>0</v>
      </c>
      <c r="H6" s="7">
        <f aca="true" t="shared" si="1" ref="H6:H69">(38+C6)*((E6-1)/3+1)</f>
        <v>38</v>
      </c>
      <c r="I6" s="7">
        <f aca="true" t="shared" si="2" ref="I6:I69">B6*H6</f>
        <v>38</v>
      </c>
      <c r="J6" s="7">
        <f aca="true" t="shared" si="3" ref="J6:J69">(38+0.5*C6)*((E6-1)/3+1)</f>
        <v>38</v>
      </c>
      <c r="K6" s="7">
        <f aca="true" t="shared" si="4" ref="K6:K69">B6*J6</f>
        <v>38</v>
      </c>
      <c r="L6" s="7">
        <f aca="true" t="shared" si="5" ref="L6:L69">(38+2*C6)*((E6-1)/3+1)</f>
        <v>38</v>
      </c>
      <c r="M6" s="7">
        <f aca="true" t="shared" si="6" ref="M6:M69">B6*L6</f>
        <v>38</v>
      </c>
      <c r="N6" s="7">
        <f aca="true" t="shared" si="7" ref="N6:N69">(38+2*C6)</f>
        <v>38</v>
      </c>
      <c r="O6" s="7">
        <f aca="true" t="shared" si="8" ref="O6:O69">B6*N6</f>
        <v>38</v>
      </c>
      <c r="P6" s="7">
        <f aca="true" t="shared" si="9" ref="P6:P69">(38+C6)*((E6-1)/3+1)*IF(F6=0,1,1.3)</f>
        <v>49.4</v>
      </c>
      <c r="Q6" s="7">
        <f aca="true" t="shared" si="10" ref="Q6:Q69">B6*P6</f>
        <v>49.4</v>
      </c>
      <c r="R6" s="7">
        <v>1</v>
      </c>
      <c r="S6" s="7">
        <f aca="true" t="shared" si="11" ref="S6:S69">B6*R6</f>
        <v>1</v>
      </c>
      <c r="T6" s="7">
        <f aca="true" t="shared" si="12" ref="T6:T69">C6*2</f>
        <v>0</v>
      </c>
      <c r="U6" s="7">
        <f aca="true" t="shared" si="13" ref="U6:U69">B6*T6</f>
        <v>0</v>
      </c>
    </row>
    <row r="7" spans="1:21" ht="13.5">
      <c r="A7" s="2" t="s">
        <v>1</v>
      </c>
      <c r="B7">
        <f t="shared" si="0"/>
        <v>6</v>
      </c>
      <c r="C7">
        <v>0</v>
      </c>
      <c r="D7">
        <v>1</v>
      </c>
      <c r="E7">
        <v>2</v>
      </c>
      <c r="F7">
        <v>0</v>
      </c>
      <c r="G7">
        <v>0</v>
      </c>
      <c r="H7" s="7">
        <f t="shared" si="1"/>
        <v>50.666666666666664</v>
      </c>
      <c r="I7" s="7">
        <f t="shared" si="2"/>
        <v>304</v>
      </c>
      <c r="J7" s="7">
        <f t="shared" si="3"/>
        <v>50.666666666666664</v>
      </c>
      <c r="K7" s="7">
        <f t="shared" si="4"/>
        <v>304</v>
      </c>
      <c r="L7" s="7">
        <f t="shared" si="5"/>
        <v>50.666666666666664</v>
      </c>
      <c r="M7" s="7">
        <f t="shared" si="6"/>
        <v>304</v>
      </c>
      <c r="N7" s="7">
        <f t="shared" si="7"/>
        <v>38</v>
      </c>
      <c r="O7" s="7">
        <f t="shared" si="8"/>
        <v>228</v>
      </c>
      <c r="P7" s="7">
        <f t="shared" si="9"/>
        <v>50.666666666666664</v>
      </c>
      <c r="Q7" s="7">
        <f t="shared" si="10"/>
        <v>304</v>
      </c>
      <c r="R7" s="7">
        <v>1</v>
      </c>
      <c r="S7" s="7">
        <f t="shared" si="11"/>
        <v>6</v>
      </c>
      <c r="T7" s="7">
        <f t="shared" si="12"/>
        <v>0</v>
      </c>
      <c r="U7" s="7">
        <f t="shared" si="13"/>
        <v>0</v>
      </c>
    </row>
    <row r="8" spans="1:21" ht="13.5">
      <c r="A8" s="2" t="s">
        <v>158</v>
      </c>
      <c r="B8">
        <f t="shared" si="0"/>
        <v>0</v>
      </c>
      <c r="C8">
        <v>0</v>
      </c>
      <c r="D8">
        <v>1</v>
      </c>
      <c r="E8">
        <v>2</v>
      </c>
      <c r="F8">
        <v>2</v>
      </c>
      <c r="G8">
        <v>0</v>
      </c>
      <c r="H8" s="7">
        <f t="shared" si="1"/>
        <v>50.666666666666664</v>
      </c>
      <c r="I8" s="7">
        <f t="shared" si="2"/>
        <v>0</v>
      </c>
      <c r="J8" s="7">
        <f t="shared" si="3"/>
        <v>50.666666666666664</v>
      </c>
      <c r="K8" s="7">
        <f t="shared" si="4"/>
        <v>0</v>
      </c>
      <c r="L8" s="7">
        <f t="shared" si="5"/>
        <v>50.666666666666664</v>
      </c>
      <c r="M8" s="7">
        <f t="shared" si="6"/>
        <v>0</v>
      </c>
      <c r="N8" s="7">
        <f t="shared" si="7"/>
        <v>38</v>
      </c>
      <c r="O8" s="7">
        <f t="shared" si="8"/>
        <v>0</v>
      </c>
      <c r="P8" s="7">
        <f t="shared" si="9"/>
        <v>65.86666666666666</v>
      </c>
      <c r="Q8" s="7">
        <f t="shared" si="10"/>
        <v>0</v>
      </c>
      <c r="R8" s="7">
        <v>1</v>
      </c>
      <c r="S8" s="7">
        <f t="shared" si="11"/>
        <v>0</v>
      </c>
      <c r="T8" s="7">
        <f t="shared" si="12"/>
        <v>0</v>
      </c>
      <c r="U8" s="7">
        <f t="shared" si="13"/>
        <v>0</v>
      </c>
    </row>
    <row r="9" spans="1:21" ht="13.5">
      <c r="A9" s="2" t="s">
        <v>2</v>
      </c>
      <c r="B9">
        <f t="shared" si="0"/>
        <v>13</v>
      </c>
      <c r="C9">
        <v>0</v>
      </c>
      <c r="D9">
        <v>1</v>
      </c>
      <c r="E9">
        <v>3</v>
      </c>
      <c r="F9">
        <v>0</v>
      </c>
      <c r="G9">
        <v>0</v>
      </c>
      <c r="H9" s="7">
        <f t="shared" si="1"/>
        <v>63.33333333333333</v>
      </c>
      <c r="I9" s="7">
        <f t="shared" si="2"/>
        <v>823.3333333333333</v>
      </c>
      <c r="J9" s="7">
        <f t="shared" si="3"/>
        <v>63.33333333333333</v>
      </c>
      <c r="K9" s="7">
        <f t="shared" si="4"/>
        <v>823.3333333333333</v>
      </c>
      <c r="L9" s="7">
        <f t="shared" si="5"/>
        <v>63.33333333333333</v>
      </c>
      <c r="M9" s="7">
        <f t="shared" si="6"/>
        <v>823.3333333333333</v>
      </c>
      <c r="N9" s="7">
        <f t="shared" si="7"/>
        <v>38</v>
      </c>
      <c r="O9" s="7">
        <f t="shared" si="8"/>
        <v>494</v>
      </c>
      <c r="P9" s="7">
        <f t="shared" si="9"/>
        <v>63.33333333333333</v>
      </c>
      <c r="Q9" s="7">
        <f t="shared" si="10"/>
        <v>823.3333333333333</v>
      </c>
      <c r="R9" s="7">
        <v>1</v>
      </c>
      <c r="S9" s="7">
        <f t="shared" si="11"/>
        <v>13</v>
      </c>
      <c r="T9" s="7">
        <f t="shared" si="12"/>
        <v>0</v>
      </c>
      <c r="U9" s="7">
        <f t="shared" si="13"/>
        <v>0</v>
      </c>
    </row>
    <row r="10" spans="1:21" ht="13.5">
      <c r="A10" s="2" t="s">
        <v>3</v>
      </c>
      <c r="B10">
        <f t="shared" si="0"/>
        <v>14</v>
      </c>
      <c r="C10">
        <v>0</v>
      </c>
      <c r="D10">
        <v>1</v>
      </c>
      <c r="E10">
        <v>4</v>
      </c>
      <c r="F10">
        <v>0</v>
      </c>
      <c r="G10">
        <v>0</v>
      </c>
      <c r="H10" s="7">
        <f t="shared" si="1"/>
        <v>76</v>
      </c>
      <c r="I10" s="7">
        <f t="shared" si="2"/>
        <v>1064</v>
      </c>
      <c r="J10" s="7">
        <f t="shared" si="3"/>
        <v>76</v>
      </c>
      <c r="K10" s="7">
        <f t="shared" si="4"/>
        <v>1064</v>
      </c>
      <c r="L10" s="7">
        <f t="shared" si="5"/>
        <v>76</v>
      </c>
      <c r="M10" s="7">
        <f t="shared" si="6"/>
        <v>1064</v>
      </c>
      <c r="N10" s="7">
        <f t="shared" si="7"/>
        <v>38</v>
      </c>
      <c r="O10" s="7">
        <f t="shared" si="8"/>
        <v>532</v>
      </c>
      <c r="P10" s="7">
        <f t="shared" si="9"/>
        <v>76</v>
      </c>
      <c r="Q10" s="7">
        <f t="shared" si="10"/>
        <v>1064</v>
      </c>
      <c r="R10" s="7">
        <v>1</v>
      </c>
      <c r="S10" s="7">
        <f t="shared" si="11"/>
        <v>14</v>
      </c>
      <c r="T10" s="7">
        <f t="shared" si="12"/>
        <v>0</v>
      </c>
      <c r="U10" s="7">
        <f t="shared" si="13"/>
        <v>0</v>
      </c>
    </row>
    <row r="11" spans="1:21" ht="13.5">
      <c r="A11" s="2" t="s">
        <v>4</v>
      </c>
      <c r="B11">
        <f t="shared" si="0"/>
        <v>4</v>
      </c>
      <c r="C11">
        <v>0</v>
      </c>
      <c r="D11">
        <v>1</v>
      </c>
      <c r="E11">
        <v>1</v>
      </c>
      <c r="F11">
        <v>0</v>
      </c>
      <c r="G11">
        <v>0</v>
      </c>
      <c r="H11" s="7">
        <f t="shared" si="1"/>
        <v>38</v>
      </c>
      <c r="I11" s="7">
        <f t="shared" si="2"/>
        <v>152</v>
      </c>
      <c r="J11" s="7">
        <f t="shared" si="3"/>
        <v>38</v>
      </c>
      <c r="K11" s="7">
        <f t="shared" si="4"/>
        <v>152</v>
      </c>
      <c r="L11" s="7">
        <f t="shared" si="5"/>
        <v>38</v>
      </c>
      <c r="M11" s="7">
        <f t="shared" si="6"/>
        <v>152</v>
      </c>
      <c r="N11" s="7">
        <f t="shared" si="7"/>
        <v>38</v>
      </c>
      <c r="O11" s="7">
        <f t="shared" si="8"/>
        <v>152</v>
      </c>
      <c r="P11" s="7">
        <f t="shared" si="9"/>
        <v>38</v>
      </c>
      <c r="Q11" s="7">
        <f t="shared" si="10"/>
        <v>152</v>
      </c>
      <c r="R11" s="7">
        <v>1</v>
      </c>
      <c r="S11" s="7">
        <f t="shared" si="11"/>
        <v>4</v>
      </c>
      <c r="T11" s="7">
        <f t="shared" si="12"/>
        <v>0</v>
      </c>
      <c r="U11" s="7">
        <f t="shared" si="13"/>
        <v>0</v>
      </c>
    </row>
    <row r="12" spans="1:21" ht="13.5">
      <c r="A12" s="2" t="s">
        <v>159</v>
      </c>
      <c r="B12">
        <f t="shared" si="0"/>
        <v>1</v>
      </c>
      <c r="C12">
        <v>0</v>
      </c>
      <c r="D12">
        <v>1</v>
      </c>
      <c r="E12">
        <v>1</v>
      </c>
      <c r="F12">
        <v>2</v>
      </c>
      <c r="G12">
        <v>0</v>
      </c>
      <c r="H12" s="7">
        <f t="shared" si="1"/>
        <v>38</v>
      </c>
      <c r="I12" s="7">
        <f t="shared" si="2"/>
        <v>38</v>
      </c>
      <c r="J12" s="7">
        <f t="shared" si="3"/>
        <v>38</v>
      </c>
      <c r="K12" s="7">
        <f t="shared" si="4"/>
        <v>38</v>
      </c>
      <c r="L12" s="7">
        <f t="shared" si="5"/>
        <v>38</v>
      </c>
      <c r="M12" s="7">
        <f t="shared" si="6"/>
        <v>38</v>
      </c>
      <c r="N12" s="7">
        <f t="shared" si="7"/>
        <v>38</v>
      </c>
      <c r="O12" s="7">
        <f t="shared" si="8"/>
        <v>38</v>
      </c>
      <c r="P12" s="7">
        <f t="shared" si="9"/>
        <v>49.4</v>
      </c>
      <c r="Q12" s="7">
        <f t="shared" si="10"/>
        <v>49.4</v>
      </c>
      <c r="R12" s="7">
        <v>1</v>
      </c>
      <c r="S12" s="7">
        <f t="shared" si="11"/>
        <v>1</v>
      </c>
      <c r="T12" s="7">
        <f t="shared" si="12"/>
        <v>0</v>
      </c>
      <c r="U12" s="7">
        <f t="shared" si="13"/>
        <v>0</v>
      </c>
    </row>
    <row r="13" spans="1:21" ht="13.5">
      <c r="A13" s="2" t="s">
        <v>5</v>
      </c>
      <c r="B13">
        <f t="shared" si="0"/>
        <v>1</v>
      </c>
      <c r="C13">
        <v>0</v>
      </c>
      <c r="D13">
        <v>1</v>
      </c>
      <c r="E13">
        <v>2</v>
      </c>
      <c r="F13">
        <v>0</v>
      </c>
      <c r="G13">
        <v>0</v>
      </c>
      <c r="H13" s="7">
        <f t="shared" si="1"/>
        <v>50.666666666666664</v>
      </c>
      <c r="I13" s="7">
        <f t="shared" si="2"/>
        <v>50.666666666666664</v>
      </c>
      <c r="J13" s="7">
        <f t="shared" si="3"/>
        <v>50.666666666666664</v>
      </c>
      <c r="K13" s="7">
        <f t="shared" si="4"/>
        <v>50.666666666666664</v>
      </c>
      <c r="L13" s="7">
        <f t="shared" si="5"/>
        <v>50.666666666666664</v>
      </c>
      <c r="M13" s="7">
        <f t="shared" si="6"/>
        <v>50.666666666666664</v>
      </c>
      <c r="N13" s="7">
        <f t="shared" si="7"/>
        <v>38</v>
      </c>
      <c r="O13" s="7">
        <f t="shared" si="8"/>
        <v>38</v>
      </c>
      <c r="P13" s="7">
        <f t="shared" si="9"/>
        <v>50.666666666666664</v>
      </c>
      <c r="Q13" s="7">
        <f t="shared" si="10"/>
        <v>50.666666666666664</v>
      </c>
      <c r="R13" s="7">
        <v>1</v>
      </c>
      <c r="S13" s="7">
        <f t="shared" si="11"/>
        <v>1</v>
      </c>
      <c r="T13" s="7">
        <f t="shared" si="12"/>
        <v>0</v>
      </c>
      <c r="U13" s="7">
        <f t="shared" si="13"/>
        <v>0</v>
      </c>
    </row>
    <row r="14" spans="1:21" ht="13.5">
      <c r="A14" s="2" t="s">
        <v>160</v>
      </c>
      <c r="B14">
        <f t="shared" si="0"/>
        <v>6</v>
      </c>
      <c r="C14">
        <v>0</v>
      </c>
      <c r="D14">
        <v>1</v>
      </c>
      <c r="E14">
        <v>2</v>
      </c>
      <c r="F14">
        <v>2</v>
      </c>
      <c r="G14">
        <v>0</v>
      </c>
      <c r="H14" s="7">
        <f t="shared" si="1"/>
        <v>50.666666666666664</v>
      </c>
      <c r="I14" s="7">
        <f t="shared" si="2"/>
        <v>304</v>
      </c>
      <c r="J14" s="7">
        <f t="shared" si="3"/>
        <v>50.666666666666664</v>
      </c>
      <c r="K14" s="7">
        <f t="shared" si="4"/>
        <v>304</v>
      </c>
      <c r="L14" s="7">
        <f t="shared" si="5"/>
        <v>50.666666666666664</v>
      </c>
      <c r="M14" s="7">
        <f t="shared" si="6"/>
        <v>304</v>
      </c>
      <c r="N14" s="7">
        <f t="shared" si="7"/>
        <v>38</v>
      </c>
      <c r="O14" s="7">
        <f t="shared" si="8"/>
        <v>228</v>
      </c>
      <c r="P14" s="7">
        <f t="shared" si="9"/>
        <v>65.86666666666666</v>
      </c>
      <c r="Q14" s="7">
        <f t="shared" si="10"/>
        <v>395.19999999999993</v>
      </c>
      <c r="R14" s="7">
        <v>1</v>
      </c>
      <c r="S14" s="7">
        <f t="shared" si="11"/>
        <v>6</v>
      </c>
      <c r="T14" s="7">
        <f t="shared" si="12"/>
        <v>0</v>
      </c>
      <c r="U14" s="7">
        <f t="shared" si="13"/>
        <v>0</v>
      </c>
    </row>
    <row r="15" spans="1:21" ht="13.5">
      <c r="A15" s="2" t="s">
        <v>6</v>
      </c>
      <c r="B15">
        <f t="shared" si="0"/>
        <v>13</v>
      </c>
      <c r="C15">
        <v>0</v>
      </c>
      <c r="D15">
        <v>1</v>
      </c>
      <c r="E15">
        <v>3</v>
      </c>
      <c r="F15">
        <v>0</v>
      </c>
      <c r="G15">
        <v>0</v>
      </c>
      <c r="H15" s="7">
        <f t="shared" si="1"/>
        <v>63.33333333333333</v>
      </c>
      <c r="I15" s="7">
        <f t="shared" si="2"/>
        <v>823.3333333333333</v>
      </c>
      <c r="J15" s="7">
        <f t="shared" si="3"/>
        <v>63.33333333333333</v>
      </c>
      <c r="K15" s="7">
        <f t="shared" si="4"/>
        <v>823.3333333333333</v>
      </c>
      <c r="L15" s="7">
        <f t="shared" si="5"/>
        <v>63.33333333333333</v>
      </c>
      <c r="M15" s="7">
        <f t="shared" si="6"/>
        <v>823.3333333333333</v>
      </c>
      <c r="N15" s="7">
        <f t="shared" si="7"/>
        <v>38</v>
      </c>
      <c r="O15" s="7">
        <f t="shared" si="8"/>
        <v>494</v>
      </c>
      <c r="P15" s="7">
        <f t="shared" si="9"/>
        <v>63.33333333333333</v>
      </c>
      <c r="Q15" s="7">
        <f t="shared" si="10"/>
        <v>823.3333333333333</v>
      </c>
      <c r="R15" s="7">
        <v>1</v>
      </c>
      <c r="S15" s="7">
        <f t="shared" si="11"/>
        <v>13</v>
      </c>
      <c r="T15" s="7">
        <f t="shared" si="12"/>
        <v>0</v>
      </c>
      <c r="U15" s="7">
        <f t="shared" si="13"/>
        <v>0</v>
      </c>
    </row>
    <row r="16" spans="1:21" ht="13.5">
      <c r="A16" s="2" t="s">
        <v>161</v>
      </c>
      <c r="B16">
        <f t="shared" si="0"/>
        <v>1</v>
      </c>
      <c r="C16">
        <v>0</v>
      </c>
      <c r="D16">
        <v>1</v>
      </c>
      <c r="E16">
        <v>3</v>
      </c>
      <c r="F16">
        <v>2</v>
      </c>
      <c r="G16">
        <v>0</v>
      </c>
      <c r="H16" s="7">
        <f t="shared" si="1"/>
        <v>63.33333333333333</v>
      </c>
      <c r="I16" s="7">
        <f t="shared" si="2"/>
        <v>63.33333333333333</v>
      </c>
      <c r="J16" s="7">
        <f t="shared" si="3"/>
        <v>63.33333333333333</v>
      </c>
      <c r="K16" s="7">
        <f t="shared" si="4"/>
        <v>63.33333333333333</v>
      </c>
      <c r="L16" s="7">
        <f t="shared" si="5"/>
        <v>63.33333333333333</v>
      </c>
      <c r="M16" s="7">
        <f t="shared" si="6"/>
        <v>63.33333333333333</v>
      </c>
      <c r="N16" s="7">
        <f t="shared" si="7"/>
        <v>38</v>
      </c>
      <c r="O16" s="7">
        <f t="shared" si="8"/>
        <v>38</v>
      </c>
      <c r="P16" s="7">
        <f t="shared" si="9"/>
        <v>82.33333333333333</v>
      </c>
      <c r="Q16" s="7">
        <f t="shared" si="10"/>
        <v>82.33333333333333</v>
      </c>
      <c r="R16" s="7">
        <v>1</v>
      </c>
      <c r="S16" s="7">
        <f t="shared" si="11"/>
        <v>1</v>
      </c>
      <c r="T16" s="7">
        <f t="shared" si="12"/>
        <v>0</v>
      </c>
      <c r="U16" s="7">
        <f t="shared" si="13"/>
        <v>0</v>
      </c>
    </row>
    <row r="17" spans="1:21" ht="13.5">
      <c r="A17" s="2" t="s">
        <v>7</v>
      </c>
      <c r="B17">
        <f t="shared" si="0"/>
        <v>6</v>
      </c>
      <c r="C17">
        <v>0</v>
      </c>
      <c r="D17">
        <v>1</v>
      </c>
      <c r="E17">
        <v>4</v>
      </c>
      <c r="F17">
        <v>0</v>
      </c>
      <c r="G17">
        <v>0</v>
      </c>
      <c r="H17" s="7">
        <f t="shared" si="1"/>
        <v>76</v>
      </c>
      <c r="I17" s="7">
        <f t="shared" si="2"/>
        <v>456</v>
      </c>
      <c r="J17" s="7">
        <f t="shared" si="3"/>
        <v>76</v>
      </c>
      <c r="K17" s="7">
        <f t="shared" si="4"/>
        <v>456</v>
      </c>
      <c r="L17" s="7">
        <f t="shared" si="5"/>
        <v>76</v>
      </c>
      <c r="M17" s="7">
        <f t="shared" si="6"/>
        <v>456</v>
      </c>
      <c r="N17" s="7">
        <f t="shared" si="7"/>
        <v>38</v>
      </c>
      <c r="O17" s="7">
        <f t="shared" si="8"/>
        <v>228</v>
      </c>
      <c r="P17" s="7">
        <f t="shared" si="9"/>
        <v>76</v>
      </c>
      <c r="Q17" s="7">
        <f t="shared" si="10"/>
        <v>456</v>
      </c>
      <c r="R17" s="7">
        <v>1</v>
      </c>
      <c r="S17" s="7">
        <f t="shared" si="11"/>
        <v>6</v>
      </c>
      <c r="T17" s="7">
        <f t="shared" si="12"/>
        <v>0</v>
      </c>
      <c r="U17" s="7">
        <f t="shared" si="13"/>
        <v>0</v>
      </c>
    </row>
    <row r="18" spans="1:21" ht="13.5">
      <c r="A18" s="2" t="s">
        <v>8</v>
      </c>
      <c r="B18">
        <f t="shared" si="0"/>
        <v>3</v>
      </c>
      <c r="C18">
        <v>0</v>
      </c>
      <c r="D18">
        <v>1</v>
      </c>
      <c r="E18">
        <v>1</v>
      </c>
      <c r="F18">
        <v>1</v>
      </c>
      <c r="G18">
        <v>0</v>
      </c>
      <c r="H18" s="7">
        <f t="shared" si="1"/>
        <v>38</v>
      </c>
      <c r="I18" s="7">
        <f t="shared" si="2"/>
        <v>114</v>
      </c>
      <c r="J18" s="7">
        <f t="shared" si="3"/>
        <v>38</v>
      </c>
      <c r="K18" s="7">
        <f t="shared" si="4"/>
        <v>114</v>
      </c>
      <c r="L18" s="7">
        <f t="shared" si="5"/>
        <v>38</v>
      </c>
      <c r="M18" s="7">
        <f t="shared" si="6"/>
        <v>114</v>
      </c>
      <c r="N18" s="7">
        <f t="shared" si="7"/>
        <v>38</v>
      </c>
      <c r="O18" s="7">
        <f t="shared" si="8"/>
        <v>114</v>
      </c>
      <c r="P18" s="7">
        <f t="shared" si="9"/>
        <v>49.4</v>
      </c>
      <c r="Q18" s="7">
        <f t="shared" si="10"/>
        <v>148.2</v>
      </c>
      <c r="R18" s="7">
        <v>1</v>
      </c>
      <c r="S18" s="7">
        <f t="shared" si="11"/>
        <v>3</v>
      </c>
      <c r="T18" s="7">
        <f t="shared" si="12"/>
        <v>0</v>
      </c>
      <c r="U18" s="7">
        <f t="shared" si="13"/>
        <v>0</v>
      </c>
    </row>
    <row r="19" spans="1:21" ht="13.5">
      <c r="A19" s="2" t="s">
        <v>9</v>
      </c>
      <c r="B19">
        <f t="shared" si="0"/>
        <v>9</v>
      </c>
      <c r="C19">
        <v>0</v>
      </c>
      <c r="D19">
        <v>1</v>
      </c>
      <c r="E19">
        <v>2</v>
      </c>
      <c r="F19">
        <v>1</v>
      </c>
      <c r="G19">
        <v>0</v>
      </c>
      <c r="H19" s="7">
        <f t="shared" si="1"/>
        <v>50.666666666666664</v>
      </c>
      <c r="I19" s="7">
        <f t="shared" si="2"/>
        <v>456</v>
      </c>
      <c r="J19" s="7">
        <f t="shared" si="3"/>
        <v>50.666666666666664</v>
      </c>
      <c r="K19" s="7">
        <f t="shared" si="4"/>
        <v>456</v>
      </c>
      <c r="L19" s="7">
        <f t="shared" si="5"/>
        <v>50.666666666666664</v>
      </c>
      <c r="M19" s="7">
        <f t="shared" si="6"/>
        <v>456</v>
      </c>
      <c r="N19" s="7">
        <f t="shared" si="7"/>
        <v>38</v>
      </c>
      <c r="O19" s="7">
        <f t="shared" si="8"/>
        <v>342</v>
      </c>
      <c r="P19" s="7">
        <f t="shared" si="9"/>
        <v>65.86666666666666</v>
      </c>
      <c r="Q19" s="7">
        <f t="shared" si="10"/>
        <v>592.8</v>
      </c>
      <c r="R19" s="7">
        <v>1</v>
      </c>
      <c r="S19" s="7">
        <f t="shared" si="11"/>
        <v>9</v>
      </c>
      <c r="T19" s="7">
        <f t="shared" si="12"/>
        <v>0</v>
      </c>
      <c r="U19" s="7">
        <f t="shared" si="13"/>
        <v>0</v>
      </c>
    </row>
    <row r="20" spans="1:21" ht="13.5">
      <c r="A20" s="2" t="s">
        <v>10</v>
      </c>
      <c r="B20">
        <f t="shared" si="0"/>
        <v>1</v>
      </c>
      <c r="C20">
        <v>0</v>
      </c>
      <c r="D20">
        <v>1</v>
      </c>
      <c r="E20">
        <v>3</v>
      </c>
      <c r="F20">
        <v>1</v>
      </c>
      <c r="G20">
        <v>0</v>
      </c>
      <c r="H20" s="7">
        <f t="shared" si="1"/>
        <v>63.33333333333333</v>
      </c>
      <c r="I20" s="7">
        <f t="shared" si="2"/>
        <v>63.33333333333333</v>
      </c>
      <c r="J20" s="7">
        <f t="shared" si="3"/>
        <v>63.33333333333333</v>
      </c>
      <c r="K20" s="7">
        <f t="shared" si="4"/>
        <v>63.33333333333333</v>
      </c>
      <c r="L20" s="7">
        <f t="shared" si="5"/>
        <v>63.33333333333333</v>
      </c>
      <c r="M20" s="7">
        <f t="shared" si="6"/>
        <v>63.33333333333333</v>
      </c>
      <c r="N20" s="7">
        <f t="shared" si="7"/>
        <v>38</v>
      </c>
      <c r="O20" s="7">
        <f t="shared" si="8"/>
        <v>38</v>
      </c>
      <c r="P20" s="7">
        <f t="shared" si="9"/>
        <v>82.33333333333333</v>
      </c>
      <c r="Q20" s="7">
        <f t="shared" si="10"/>
        <v>82.33333333333333</v>
      </c>
      <c r="R20" s="7">
        <v>1</v>
      </c>
      <c r="S20" s="7">
        <f t="shared" si="11"/>
        <v>1</v>
      </c>
      <c r="T20" s="7">
        <f t="shared" si="12"/>
        <v>0</v>
      </c>
      <c r="U20" s="7">
        <f t="shared" si="13"/>
        <v>0</v>
      </c>
    </row>
    <row r="21" spans="1:21" ht="13.5">
      <c r="A21" s="2" t="s">
        <v>64</v>
      </c>
      <c r="B21">
        <f t="shared" si="0"/>
        <v>0</v>
      </c>
      <c r="C21">
        <v>0</v>
      </c>
      <c r="D21">
        <v>1</v>
      </c>
      <c r="E21">
        <v>3</v>
      </c>
      <c r="F21">
        <v>2</v>
      </c>
      <c r="G21">
        <v>0</v>
      </c>
      <c r="H21" s="7">
        <f t="shared" si="1"/>
        <v>63.33333333333333</v>
      </c>
      <c r="I21" s="7">
        <f t="shared" si="2"/>
        <v>0</v>
      </c>
      <c r="J21" s="7">
        <f t="shared" si="3"/>
        <v>63.33333333333333</v>
      </c>
      <c r="K21" s="7">
        <f t="shared" si="4"/>
        <v>0</v>
      </c>
      <c r="L21" s="7">
        <f t="shared" si="5"/>
        <v>63.33333333333333</v>
      </c>
      <c r="M21" s="7">
        <f t="shared" si="6"/>
        <v>0</v>
      </c>
      <c r="N21" s="7">
        <f t="shared" si="7"/>
        <v>38</v>
      </c>
      <c r="O21" s="7">
        <f t="shared" si="8"/>
        <v>0</v>
      </c>
      <c r="P21" s="7">
        <f t="shared" si="9"/>
        <v>82.33333333333333</v>
      </c>
      <c r="Q21" s="7">
        <f t="shared" si="10"/>
        <v>0</v>
      </c>
      <c r="R21" s="7">
        <v>1</v>
      </c>
      <c r="S21" s="7">
        <f t="shared" si="11"/>
        <v>0</v>
      </c>
      <c r="T21" s="7">
        <f t="shared" si="12"/>
        <v>0</v>
      </c>
      <c r="U21" s="7">
        <f t="shared" si="13"/>
        <v>0</v>
      </c>
    </row>
    <row r="22" spans="1:21" ht="13.5">
      <c r="A22" s="2" t="s">
        <v>11</v>
      </c>
      <c r="B22">
        <f t="shared" si="0"/>
        <v>4</v>
      </c>
      <c r="C22">
        <v>0</v>
      </c>
      <c r="D22">
        <v>1</v>
      </c>
      <c r="E22">
        <v>4</v>
      </c>
      <c r="F22">
        <v>1</v>
      </c>
      <c r="G22">
        <v>0</v>
      </c>
      <c r="H22" s="7">
        <f t="shared" si="1"/>
        <v>76</v>
      </c>
      <c r="I22" s="7">
        <f t="shared" si="2"/>
        <v>304</v>
      </c>
      <c r="J22" s="7">
        <f t="shared" si="3"/>
        <v>76</v>
      </c>
      <c r="K22" s="7">
        <f t="shared" si="4"/>
        <v>304</v>
      </c>
      <c r="L22" s="7">
        <f t="shared" si="5"/>
        <v>76</v>
      </c>
      <c r="M22" s="7">
        <f t="shared" si="6"/>
        <v>304</v>
      </c>
      <c r="N22" s="7">
        <f t="shared" si="7"/>
        <v>38</v>
      </c>
      <c r="O22" s="7">
        <f t="shared" si="8"/>
        <v>152</v>
      </c>
      <c r="P22" s="7">
        <f t="shared" si="9"/>
        <v>98.8</v>
      </c>
      <c r="Q22" s="7">
        <f t="shared" si="10"/>
        <v>395.2</v>
      </c>
      <c r="R22" s="7">
        <v>1</v>
      </c>
      <c r="S22" s="7">
        <f t="shared" si="11"/>
        <v>4</v>
      </c>
      <c r="T22" s="7">
        <f t="shared" si="12"/>
        <v>0</v>
      </c>
      <c r="U22" s="7">
        <f t="shared" si="13"/>
        <v>0</v>
      </c>
    </row>
    <row r="23" spans="1:21" ht="13.5">
      <c r="A23" s="2" t="s">
        <v>12</v>
      </c>
      <c r="B23">
        <f t="shared" si="0"/>
        <v>1</v>
      </c>
      <c r="C23">
        <v>0</v>
      </c>
      <c r="D23">
        <v>1</v>
      </c>
      <c r="E23">
        <v>1</v>
      </c>
      <c r="F23">
        <v>1</v>
      </c>
      <c r="G23">
        <v>0</v>
      </c>
      <c r="H23" s="7">
        <f t="shared" si="1"/>
        <v>38</v>
      </c>
      <c r="I23" s="7">
        <f t="shared" si="2"/>
        <v>38</v>
      </c>
      <c r="J23" s="7">
        <f t="shared" si="3"/>
        <v>38</v>
      </c>
      <c r="K23" s="7">
        <f t="shared" si="4"/>
        <v>38</v>
      </c>
      <c r="L23" s="7">
        <f t="shared" si="5"/>
        <v>38</v>
      </c>
      <c r="M23" s="7">
        <f t="shared" si="6"/>
        <v>38</v>
      </c>
      <c r="N23" s="7">
        <f t="shared" si="7"/>
        <v>38</v>
      </c>
      <c r="O23" s="7">
        <f t="shared" si="8"/>
        <v>38</v>
      </c>
      <c r="P23" s="7">
        <f t="shared" si="9"/>
        <v>49.4</v>
      </c>
      <c r="Q23" s="7">
        <f t="shared" si="10"/>
        <v>49.4</v>
      </c>
      <c r="R23" s="7">
        <v>1</v>
      </c>
      <c r="S23" s="7">
        <f t="shared" si="11"/>
        <v>1</v>
      </c>
      <c r="T23" s="7">
        <f t="shared" si="12"/>
        <v>0</v>
      </c>
      <c r="U23" s="7">
        <f t="shared" si="13"/>
        <v>0</v>
      </c>
    </row>
    <row r="24" spans="1:21" ht="13.5">
      <c r="A24" s="2" t="s">
        <v>13</v>
      </c>
      <c r="B24">
        <f t="shared" si="0"/>
        <v>2</v>
      </c>
      <c r="C24">
        <v>0</v>
      </c>
      <c r="D24">
        <v>1</v>
      </c>
      <c r="E24">
        <v>2</v>
      </c>
      <c r="F24">
        <v>1</v>
      </c>
      <c r="G24">
        <v>0</v>
      </c>
      <c r="H24" s="7">
        <f t="shared" si="1"/>
        <v>50.666666666666664</v>
      </c>
      <c r="I24" s="7">
        <f t="shared" si="2"/>
        <v>101.33333333333333</v>
      </c>
      <c r="J24" s="7">
        <f t="shared" si="3"/>
        <v>50.666666666666664</v>
      </c>
      <c r="K24" s="7">
        <f t="shared" si="4"/>
        <v>101.33333333333333</v>
      </c>
      <c r="L24" s="7">
        <f t="shared" si="5"/>
        <v>50.666666666666664</v>
      </c>
      <c r="M24" s="7">
        <f t="shared" si="6"/>
        <v>101.33333333333333</v>
      </c>
      <c r="N24" s="7">
        <f t="shared" si="7"/>
        <v>38</v>
      </c>
      <c r="O24" s="7">
        <f t="shared" si="8"/>
        <v>76</v>
      </c>
      <c r="P24" s="7">
        <f t="shared" si="9"/>
        <v>65.86666666666666</v>
      </c>
      <c r="Q24" s="7">
        <f t="shared" si="10"/>
        <v>131.73333333333332</v>
      </c>
      <c r="R24" s="7">
        <v>1</v>
      </c>
      <c r="S24" s="7">
        <f t="shared" si="11"/>
        <v>2</v>
      </c>
      <c r="T24" s="7">
        <f t="shared" si="12"/>
        <v>0</v>
      </c>
      <c r="U24" s="7">
        <f t="shared" si="13"/>
        <v>0</v>
      </c>
    </row>
    <row r="25" spans="1:21" ht="13.5">
      <c r="A25" s="2" t="s">
        <v>14</v>
      </c>
      <c r="B25">
        <f t="shared" si="0"/>
        <v>5</v>
      </c>
      <c r="C25">
        <v>0</v>
      </c>
      <c r="D25">
        <v>1</v>
      </c>
      <c r="E25">
        <v>3</v>
      </c>
      <c r="F25">
        <v>1</v>
      </c>
      <c r="G25">
        <v>0</v>
      </c>
      <c r="H25" s="7">
        <f t="shared" si="1"/>
        <v>63.33333333333333</v>
      </c>
      <c r="I25" s="7">
        <f t="shared" si="2"/>
        <v>316.66666666666663</v>
      </c>
      <c r="J25" s="7">
        <f t="shared" si="3"/>
        <v>63.33333333333333</v>
      </c>
      <c r="K25" s="7">
        <f t="shared" si="4"/>
        <v>316.66666666666663</v>
      </c>
      <c r="L25" s="7">
        <f t="shared" si="5"/>
        <v>63.33333333333333</v>
      </c>
      <c r="M25" s="7">
        <f t="shared" si="6"/>
        <v>316.66666666666663</v>
      </c>
      <c r="N25" s="7">
        <f t="shared" si="7"/>
        <v>38</v>
      </c>
      <c r="O25" s="7">
        <f t="shared" si="8"/>
        <v>190</v>
      </c>
      <c r="P25" s="7">
        <f t="shared" si="9"/>
        <v>82.33333333333333</v>
      </c>
      <c r="Q25" s="7">
        <f t="shared" si="10"/>
        <v>411.66666666666663</v>
      </c>
      <c r="R25" s="7">
        <v>1</v>
      </c>
      <c r="S25" s="7">
        <f t="shared" si="11"/>
        <v>5</v>
      </c>
      <c r="T25" s="7">
        <f t="shared" si="12"/>
        <v>0</v>
      </c>
      <c r="U25" s="7">
        <f t="shared" si="13"/>
        <v>0</v>
      </c>
    </row>
    <row r="26" spans="1:21" ht="13.5">
      <c r="A26" s="2" t="s">
        <v>15</v>
      </c>
      <c r="B26">
        <f t="shared" si="0"/>
        <v>1</v>
      </c>
      <c r="C26">
        <v>0</v>
      </c>
      <c r="D26">
        <v>1</v>
      </c>
      <c r="E26">
        <v>4</v>
      </c>
      <c r="F26">
        <v>1</v>
      </c>
      <c r="G26">
        <v>0</v>
      </c>
      <c r="H26" s="7">
        <f t="shared" si="1"/>
        <v>76</v>
      </c>
      <c r="I26" s="7">
        <f t="shared" si="2"/>
        <v>76</v>
      </c>
      <c r="J26" s="7">
        <f t="shared" si="3"/>
        <v>76</v>
      </c>
      <c r="K26" s="7">
        <f t="shared" si="4"/>
        <v>76</v>
      </c>
      <c r="L26" s="7">
        <f t="shared" si="5"/>
        <v>76</v>
      </c>
      <c r="M26" s="7">
        <f t="shared" si="6"/>
        <v>76</v>
      </c>
      <c r="N26" s="7">
        <f t="shared" si="7"/>
        <v>38</v>
      </c>
      <c r="O26" s="7">
        <f t="shared" si="8"/>
        <v>38</v>
      </c>
      <c r="P26" s="7">
        <f t="shared" si="9"/>
        <v>98.8</v>
      </c>
      <c r="Q26" s="7">
        <f t="shared" si="10"/>
        <v>98.8</v>
      </c>
      <c r="R26" s="7">
        <v>1</v>
      </c>
      <c r="S26" s="7">
        <f t="shared" si="11"/>
        <v>1</v>
      </c>
      <c r="T26" s="7">
        <f t="shared" si="12"/>
        <v>0</v>
      </c>
      <c r="U26" s="7">
        <f t="shared" si="13"/>
        <v>0</v>
      </c>
    </row>
    <row r="27" spans="1:21" ht="13.5">
      <c r="A27" s="2" t="s">
        <v>16</v>
      </c>
      <c r="B27">
        <f t="shared" si="0"/>
        <v>8</v>
      </c>
      <c r="C27">
        <v>19</v>
      </c>
      <c r="D27">
        <v>2</v>
      </c>
      <c r="E27">
        <v>1</v>
      </c>
      <c r="F27">
        <v>0</v>
      </c>
      <c r="G27">
        <v>0</v>
      </c>
      <c r="H27" s="7">
        <f t="shared" si="1"/>
        <v>57</v>
      </c>
      <c r="I27" s="7">
        <f t="shared" si="2"/>
        <v>456</v>
      </c>
      <c r="J27" s="7">
        <f t="shared" si="3"/>
        <v>47.5</v>
      </c>
      <c r="K27" s="7">
        <f t="shared" si="4"/>
        <v>380</v>
      </c>
      <c r="L27" s="7">
        <f t="shared" si="5"/>
        <v>76</v>
      </c>
      <c r="M27" s="7">
        <f t="shared" si="6"/>
        <v>608</v>
      </c>
      <c r="N27" s="7">
        <f t="shared" si="7"/>
        <v>76</v>
      </c>
      <c r="O27" s="7">
        <f t="shared" si="8"/>
        <v>608</v>
      </c>
      <c r="P27" s="7">
        <f t="shared" si="9"/>
        <v>57</v>
      </c>
      <c r="Q27" s="7">
        <f t="shared" si="10"/>
        <v>456</v>
      </c>
      <c r="R27" s="7">
        <v>1</v>
      </c>
      <c r="S27" s="7">
        <f t="shared" si="11"/>
        <v>8</v>
      </c>
      <c r="T27" s="7">
        <f t="shared" si="12"/>
        <v>38</v>
      </c>
      <c r="U27" s="7">
        <f t="shared" si="13"/>
        <v>304</v>
      </c>
    </row>
    <row r="28" spans="1:21" ht="13.5">
      <c r="A28" s="2" t="s">
        <v>162</v>
      </c>
      <c r="B28">
        <f t="shared" si="0"/>
        <v>2</v>
      </c>
      <c r="C28">
        <v>19</v>
      </c>
      <c r="D28">
        <v>2</v>
      </c>
      <c r="E28">
        <v>1</v>
      </c>
      <c r="F28">
        <v>2</v>
      </c>
      <c r="G28">
        <v>0</v>
      </c>
      <c r="H28" s="7">
        <f t="shared" si="1"/>
        <v>57</v>
      </c>
      <c r="I28" s="7">
        <f t="shared" si="2"/>
        <v>114</v>
      </c>
      <c r="J28" s="7">
        <f t="shared" si="3"/>
        <v>47.5</v>
      </c>
      <c r="K28" s="7">
        <f t="shared" si="4"/>
        <v>95</v>
      </c>
      <c r="L28" s="7">
        <f t="shared" si="5"/>
        <v>76</v>
      </c>
      <c r="M28" s="7">
        <f t="shared" si="6"/>
        <v>152</v>
      </c>
      <c r="N28" s="7">
        <f t="shared" si="7"/>
        <v>76</v>
      </c>
      <c r="O28" s="7">
        <f t="shared" si="8"/>
        <v>152</v>
      </c>
      <c r="P28" s="7">
        <f t="shared" si="9"/>
        <v>74.10000000000001</v>
      </c>
      <c r="Q28" s="7">
        <f t="shared" si="10"/>
        <v>148.20000000000002</v>
      </c>
      <c r="R28" s="7">
        <v>1</v>
      </c>
      <c r="S28" s="7">
        <f t="shared" si="11"/>
        <v>2</v>
      </c>
      <c r="T28" s="7">
        <f t="shared" si="12"/>
        <v>38</v>
      </c>
      <c r="U28" s="7">
        <f t="shared" si="13"/>
        <v>76</v>
      </c>
    </row>
    <row r="29" spans="1:21" ht="13.5">
      <c r="A29" s="2" t="s">
        <v>17</v>
      </c>
      <c r="B29">
        <f t="shared" si="0"/>
        <v>8</v>
      </c>
      <c r="C29">
        <v>19</v>
      </c>
      <c r="D29">
        <v>2</v>
      </c>
      <c r="E29">
        <v>1</v>
      </c>
      <c r="F29">
        <v>0</v>
      </c>
      <c r="G29">
        <v>0</v>
      </c>
      <c r="H29" s="7">
        <f t="shared" si="1"/>
        <v>57</v>
      </c>
      <c r="I29" s="7">
        <f t="shared" si="2"/>
        <v>456</v>
      </c>
      <c r="J29" s="7">
        <f t="shared" si="3"/>
        <v>47.5</v>
      </c>
      <c r="K29" s="7">
        <f t="shared" si="4"/>
        <v>380</v>
      </c>
      <c r="L29" s="7">
        <f t="shared" si="5"/>
        <v>76</v>
      </c>
      <c r="M29" s="7">
        <f t="shared" si="6"/>
        <v>608</v>
      </c>
      <c r="N29" s="7">
        <f t="shared" si="7"/>
        <v>76</v>
      </c>
      <c r="O29" s="7">
        <f t="shared" si="8"/>
        <v>608</v>
      </c>
      <c r="P29" s="7">
        <f t="shared" si="9"/>
        <v>57</v>
      </c>
      <c r="Q29" s="7">
        <f t="shared" si="10"/>
        <v>456</v>
      </c>
      <c r="R29" s="7">
        <v>1</v>
      </c>
      <c r="S29" s="7">
        <f t="shared" si="11"/>
        <v>8</v>
      </c>
      <c r="T29" s="7">
        <f t="shared" si="12"/>
        <v>38</v>
      </c>
      <c r="U29" s="7">
        <f t="shared" si="13"/>
        <v>304</v>
      </c>
    </row>
    <row r="30" spans="1:21" ht="13.5">
      <c r="A30" s="2" t="s">
        <v>163</v>
      </c>
      <c r="B30">
        <f t="shared" si="0"/>
        <v>0</v>
      </c>
      <c r="C30">
        <v>19</v>
      </c>
      <c r="D30">
        <v>2</v>
      </c>
      <c r="E30">
        <v>1</v>
      </c>
      <c r="F30">
        <v>2</v>
      </c>
      <c r="G30">
        <v>0</v>
      </c>
      <c r="H30" s="7">
        <f t="shared" si="1"/>
        <v>57</v>
      </c>
      <c r="I30" s="7">
        <f t="shared" si="2"/>
        <v>0</v>
      </c>
      <c r="J30" s="7">
        <f t="shared" si="3"/>
        <v>47.5</v>
      </c>
      <c r="K30" s="7">
        <f t="shared" si="4"/>
        <v>0</v>
      </c>
      <c r="L30" s="7">
        <f t="shared" si="5"/>
        <v>76</v>
      </c>
      <c r="M30" s="7">
        <f t="shared" si="6"/>
        <v>0</v>
      </c>
      <c r="N30" s="7">
        <f t="shared" si="7"/>
        <v>76</v>
      </c>
      <c r="O30" s="7">
        <f t="shared" si="8"/>
        <v>0</v>
      </c>
      <c r="P30" s="7">
        <f t="shared" si="9"/>
        <v>74.10000000000001</v>
      </c>
      <c r="Q30" s="7">
        <f t="shared" si="10"/>
        <v>0</v>
      </c>
      <c r="R30" s="7">
        <v>1</v>
      </c>
      <c r="S30" s="7">
        <f t="shared" si="11"/>
        <v>0</v>
      </c>
      <c r="T30" s="7">
        <f t="shared" si="12"/>
        <v>38</v>
      </c>
      <c r="U30" s="7">
        <f t="shared" si="13"/>
        <v>0</v>
      </c>
    </row>
    <row r="31" spans="1:21" ht="13.5">
      <c r="A31" s="2" t="s">
        <v>18</v>
      </c>
      <c r="B31">
        <f t="shared" si="0"/>
        <v>0</v>
      </c>
      <c r="C31">
        <v>19</v>
      </c>
      <c r="D31">
        <v>2</v>
      </c>
      <c r="E31">
        <v>1</v>
      </c>
      <c r="F31">
        <v>1</v>
      </c>
      <c r="G31">
        <v>0</v>
      </c>
      <c r="H31" s="7">
        <f t="shared" si="1"/>
        <v>57</v>
      </c>
      <c r="I31" s="7">
        <f t="shared" si="2"/>
        <v>0</v>
      </c>
      <c r="J31" s="7">
        <f t="shared" si="3"/>
        <v>47.5</v>
      </c>
      <c r="K31" s="7">
        <f t="shared" si="4"/>
        <v>0</v>
      </c>
      <c r="L31" s="7">
        <f t="shared" si="5"/>
        <v>76</v>
      </c>
      <c r="M31" s="7">
        <f t="shared" si="6"/>
        <v>0</v>
      </c>
      <c r="N31" s="7">
        <f t="shared" si="7"/>
        <v>76</v>
      </c>
      <c r="O31" s="7">
        <f t="shared" si="8"/>
        <v>0</v>
      </c>
      <c r="P31" s="7">
        <f t="shared" si="9"/>
        <v>74.10000000000001</v>
      </c>
      <c r="Q31" s="7">
        <f t="shared" si="10"/>
        <v>0</v>
      </c>
      <c r="R31" s="7">
        <v>1</v>
      </c>
      <c r="S31" s="7">
        <f t="shared" si="11"/>
        <v>0</v>
      </c>
      <c r="T31" s="7">
        <f t="shared" si="12"/>
        <v>38</v>
      </c>
      <c r="U31" s="7">
        <f t="shared" si="13"/>
        <v>0</v>
      </c>
    </row>
    <row r="32" spans="1:21" ht="13.5">
      <c r="A32" s="2" t="s">
        <v>19</v>
      </c>
      <c r="B32">
        <f t="shared" si="0"/>
        <v>3</v>
      </c>
      <c r="C32">
        <v>19</v>
      </c>
      <c r="D32">
        <v>2</v>
      </c>
      <c r="E32">
        <v>1</v>
      </c>
      <c r="F32">
        <v>1</v>
      </c>
      <c r="G32">
        <v>0</v>
      </c>
      <c r="H32" s="7">
        <f t="shared" si="1"/>
        <v>57</v>
      </c>
      <c r="I32" s="7">
        <f t="shared" si="2"/>
        <v>171</v>
      </c>
      <c r="J32" s="7">
        <f t="shared" si="3"/>
        <v>47.5</v>
      </c>
      <c r="K32" s="7">
        <f t="shared" si="4"/>
        <v>142.5</v>
      </c>
      <c r="L32" s="7">
        <f t="shared" si="5"/>
        <v>76</v>
      </c>
      <c r="M32" s="7">
        <f t="shared" si="6"/>
        <v>228</v>
      </c>
      <c r="N32" s="7">
        <f t="shared" si="7"/>
        <v>76</v>
      </c>
      <c r="O32" s="7">
        <f t="shared" si="8"/>
        <v>228</v>
      </c>
      <c r="P32" s="7">
        <f t="shared" si="9"/>
        <v>74.10000000000001</v>
      </c>
      <c r="Q32" s="7">
        <f t="shared" si="10"/>
        <v>222.3</v>
      </c>
      <c r="R32" s="7">
        <v>1</v>
      </c>
      <c r="S32" s="7">
        <f t="shared" si="11"/>
        <v>3</v>
      </c>
      <c r="T32" s="7">
        <f t="shared" si="12"/>
        <v>38</v>
      </c>
      <c r="U32" s="7">
        <f t="shared" si="13"/>
        <v>114</v>
      </c>
    </row>
    <row r="33" spans="1:21" ht="13.5">
      <c r="A33" s="2" t="s">
        <v>20</v>
      </c>
      <c r="B33">
        <f t="shared" si="0"/>
        <v>3</v>
      </c>
      <c r="C33">
        <v>20</v>
      </c>
      <c r="D33">
        <v>3</v>
      </c>
      <c r="E33">
        <v>1</v>
      </c>
      <c r="F33">
        <v>0</v>
      </c>
      <c r="G33">
        <v>0</v>
      </c>
      <c r="H33" s="7">
        <f t="shared" si="1"/>
        <v>58</v>
      </c>
      <c r="I33" s="7">
        <f t="shared" si="2"/>
        <v>174</v>
      </c>
      <c r="J33" s="7">
        <f t="shared" si="3"/>
        <v>48</v>
      </c>
      <c r="K33" s="7">
        <f t="shared" si="4"/>
        <v>144</v>
      </c>
      <c r="L33" s="7">
        <f t="shared" si="5"/>
        <v>78</v>
      </c>
      <c r="M33" s="7">
        <f t="shared" si="6"/>
        <v>234</v>
      </c>
      <c r="N33" s="7">
        <f t="shared" si="7"/>
        <v>78</v>
      </c>
      <c r="O33" s="7">
        <f t="shared" si="8"/>
        <v>234</v>
      </c>
      <c r="P33" s="7">
        <f t="shared" si="9"/>
        <v>58</v>
      </c>
      <c r="Q33" s="7">
        <f t="shared" si="10"/>
        <v>174</v>
      </c>
      <c r="R33" s="7">
        <v>1</v>
      </c>
      <c r="S33" s="7">
        <f t="shared" si="11"/>
        <v>3</v>
      </c>
      <c r="T33" s="7">
        <f t="shared" si="12"/>
        <v>40</v>
      </c>
      <c r="U33" s="7">
        <f t="shared" si="13"/>
        <v>120</v>
      </c>
    </row>
    <row r="34" spans="1:21" ht="13.5">
      <c r="A34" s="2" t="s">
        <v>21</v>
      </c>
      <c r="B34">
        <f t="shared" si="0"/>
        <v>1</v>
      </c>
      <c r="C34">
        <v>20</v>
      </c>
      <c r="D34">
        <v>3</v>
      </c>
      <c r="E34">
        <v>2</v>
      </c>
      <c r="F34">
        <v>0</v>
      </c>
      <c r="G34">
        <v>0</v>
      </c>
      <c r="H34" s="7">
        <f t="shared" si="1"/>
        <v>77.33333333333333</v>
      </c>
      <c r="I34" s="7">
        <f t="shared" si="2"/>
        <v>77.33333333333333</v>
      </c>
      <c r="J34" s="7">
        <f t="shared" si="3"/>
        <v>64</v>
      </c>
      <c r="K34" s="7">
        <f t="shared" si="4"/>
        <v>64</v>
      </c>
      <c r="L34" s="7">
        <f t="shared" si="5"/>
        <v>104</v>
      </c>
      <c r="M34" s="7">
        <f t="shared" si="6"/>
        <v>104</v>
      </c>
      <c r="N34" s="7">
        <f t="shared" si="7"/>
        <v>78</v>
      </c>
      <c r="O34" s="7">
        <f t="shared" si="8"/>
        <v>78</v>
      </c>
      <c r="P34" s="7">
        <f t="shared" si="9"/>
        <v>77.33333333333333</v>
      </c>
      <c r="Q34" s="7">
        <f t="shared" si="10"/>
        <v>77.33333333333333</v>
      </c>
      <c r="R34" s="7">
        <v>1</v>
      </c>
      <c r="S34" s="7">
        <f t="shared" si="11"/>
        <v>1</v>
      </c>
      <c r="T34" s="7">
        <f t="shared" si="12"/>
        <v>40</v>
      </c>
      <c r="U34" s="7">
        <f t="shared" si="13"/>
        <v>40</v>
      </c>
    </row>
    <row r="35" spans="1:21" ht="13.5">
      <c r="A35" s="2" t="s">
        <v>164</v>
      </c>
      <c r="B35">
        <f t="shared" si="0"/>
        <v>0</v>
      </c>
      <c r="C35">
        <v>20</v>
      </c>
      <c r="D35">
        <v>3</v>
      </c>
      <c r="E35">
        <v>2</v>
      </c>
      <c r="F35">
        <v>2</v>
      </c>
      <c r="G35">
        <v>0</v>
      </c>
      <c r="H35" s="7">
        <f t="shared" si="1"/>
        <v>77.33333333333333</v>
      </c>
      <c r="I35" s="7">
        <f t="shared" si="2"/>
        <v>0</v>
      </c>
      <c r="J35" s="7">
        <f t="shared" si="3"/>
        <v>64</v>
      </c>
      <c r="K35" s="7">
        <f t="shared" si="4"/>
        <v>0</v>
      </c>
      <c r="L35" s="7">
        <f t="shared" si="5"/>
        <v>104</v>
      </c>
      <c r="M35" s="7">
        <f t="shared" si="6"/>
        <v>0</v>
      </c>
      <c r="N35" s="7">
        <f t="shared" si="7"/>
        <v>78</v>
      </c>
      <c r="O35" s="7">
        <f t="shared" si="8"/>
        <v>0</v>
      </c>
      <c r="P35" s="7">
        <f t="shared" si="9"/>
        <v>100.53333333333333</v>
      </c>
      <c r="Q35" s="7">
        <f t="shared" si="10"/>
        <v>0</v>
      </c>
      <c r="R35" s="7">
        <v>1</v>
      </c>
      <c r="S35" s="7">
        <f t="shared" si="11"/>
        <v>0</v>
      </c>
      <c r="T35" s="7">
        <f t="shared" si="12"/>
        <v>40</v>
      </c>
      <c r="U35" s="7">
        <f t="shared" si="13"/>
        <v>0</v>
      </c>
    </row>
    <row r="36" spans="1:21" ht="13.5">
      <c r="A36" s="2" t="s">
        <v>22</v>
      </c>
      <c r="B36">
        <f t="shared" si="0"/>
        <v>1</v>
      </c>
      <c r="C36">
        <v>20</v>
      </c>
      <c r="D36">
        <v>3</v>
      </c>
      <c r="E36">
        <v>3</v>
      </c>
      <c r="F36">
        <v>0</v>
      </c>
      <c r="G36">
        <v>0</v>
      </c>
      <c r="H36" s="7">
        <f t="shared" si="1"/>
        <v>96.66666666666666</v>
      </c>
      <c r="I36" s="7">
        <f t="shared" si="2"/>
        <v>96.66666666666666</v>
      </c>
      <c r="J36" s="7">
        <f t="shared" si="3"/>
        <v>80</v>
      </c>
      <c r="K36" s="7">
        <f t="shared" si="4"/>
        <v>80</v>
      </c>
      <c r="L36" s="7">
        <f t="shared" si="5"/>
        <v>130</v>
      </c>
      <c r="M36" s="7">
        <f t="shared" si="6"/>
        <v>130</v>
      </c>
      <c r="N36" s="7">
        <f t="shared" si="7"/>
        <v>78</v>
      </c>
      <c r="O36" s="7">
        <f t="shared" si="8"/>
        <v>78</v>
      </c>
      <c r="P36" s="7">
        <f t="shared" si="9"/>
        <v>96.66666666666666</v>
      </c>
      <c r="Q36" s="7">
        <f t="shared" si="10"/>
        <v>96.66666666666666</v>
      </c>
      <c r="R36" s="7">
        <v>1</v>
      </c>
      <c r="S36" s="7">
        <f t="shared" si="11"/>
        <v>1</v>
      </c>
      <c r="T36" s="7">
        <f t="shared" si="12"/>
        <v>40</v>
      </c>
      <c r="U36" s="7">
        <f t="shared" si="13"/>
        <v>40</v>
      </c>
    </row>
    <row r="37" spans="1:21" ht="13.5">
      <c r="A37" s="2" t="s">
        <v>165</v>
      </c>
      <c r="B37">
        <f aca="true" t="shared" si="14" ref="B37:B68">NumAppear($A$1,A37)</f>
        <v>0</v>
      </c>
      <c r="C37">
        <v>20</v>
      </c>
      <c r="D37">
        <v>3</v>
      </c>
      <c r="E37">
        <v>3</v>
      </c>
      <c r="F37">
        <v>2</v>
      </c>
      <c r="G37">
        <v>0</v>
      </c>
      <c r="H37" s="7">
        <f t="shared" si="1"/>
        <v>96.66666666666666</v>
      </c>
      <c r="I37" s="7">
        <f t="shared" si="2"/>
        <v>0</v>
      </c>
      <c r="J37" s="7">
        <f t="shared" si="3"/>
        <v>80</v>
      </c>
      <c r="K37" s="7">
        <f t="shared" si="4"/>
        <v>0</v>
      </c>
      <c r="L37" s="7">
        <f t="shared" si="5"/>
        <v>130</v>
      </c>
      <c r="M37" s="7">
        <f t="shared" si="6"/>
        <v>0</v>
      </c>
      <c r="N37" s="7">
        <f t="shared" si="7"/>
        <v>78</v>
      </c>
      <c r="O37" s="7">
        <f t="shared" si="8"/>
        <v>0</v>
      </c>
      <c r="P37" s="7">
        <f t="shared" si="9"/>
        <v>125.66666666666666</v>
      </c>
      <c r="Q37" s="7">
        <f t="shared" si="10"/>
        <v>0</v>
      </c>
      <c r="R37" s="7">
        <v>1</v>
      </c>
      <c r="S37" s="7">
        <f t="shared" si="11"/>
        <v>0</v>
      </c>
      <c r="T37" s="7">
        <f t="shared" si="12"/>
        <v>40</v>
      </c>
      <c r="U37" s="7">
        <f t="shared" si="13"/>
        <v>0</v>
      </c>
    </row>
    <row r="38" spans="1:21" ht="13.5">
      <c r="A38" s="2" t="s">
        <v>23</v>
      </c>
      <c r="B38">
        <f t="shared" si="14"/>
        <v>0</v>
      </c>
      <c r="C38">
        <v>20</v>
      </c>
      <c r="D38">
        <v>3</v>
      </c>
      <c r="E38">
        <v>4</v>
      </c>
      <c r="F38">
        <v>0</v>
      </c>
      <c r="G38">
        <v>0</v>
      </c>
      <c r="H38" s="7">
        <f t="shared" si="1"/>
        <v>116</v>
      </c>
      <c r="I38" s="7">
        <f t="shared" si="2"/>
        <v>0</v>
      </c>
      <c r="J38" s="7">
        <f t="shared" si="3"/>
        <v>96</v>
      </c>
      <c r="K38" s="7">
        <f t="shared" si="4"/>
        <v>0</v>
      </c>
      <c r="L38" s="7">
        <f t="shared" si="5"/>
        <v>156</v>
      </c>
      <c r="M38" s="7">
        <f t="shared" si="6"/>
        <v>0</v>
      </c>
      <c r="N38" s="7">
        <f t="shared" si="7"/>
        <v>78</v>
      </c>
      <c r="O38" s="7">
        <f t="shared" si="8"/>
        <v>0</v>
      </c>
      <c r="P38" s="7">
        <f t="shared" si="9"/>
        <v>116</v>
      </c>
      <c r="Q38" s="7">
        <f t="shared" si="10"/>
        <v>0</v>
      </c>
      <c r="R38" s="7">
        <v>1</v>
      </c>
      <c r="S38" s="7">
        <f t="shared" si="11"/>
        <v>0</v>
      </c>
      <c r="T38" s="7">
        <f t="shared" si="12"/>
        <v>40</v>
      </c>
      <c r="U38" s="7">
        <f t="shared" si="13"/>
        <v>0</v>
      </c>
    </row>
    <row r="39" spans="1:21" ht="13.5">
      <c r="A39" s="2" t="s">
        <v>24</v>
      </c>
      <c r="B39">
        <f t="shared" si="14"/>
        <v>5</v>
      </c>
      <c r="C39">
        <v>20</v>
      </c>
      <c r="D39">
        <v>3</v>
      </c>
      <c r="E39">
        <v>1</v>
      </c>
      <c r="F39">
        <v>0</v>
      </c>
      <c r="G39">
        <v>0</v>
      </c>
      <c r="H39" s="7">
        <f t="shared" si="1"/>
        <v>58</v>
      </c>
      <c r="I39" s="7">
        <f t="shared" si="2"/>
        <v>290</v>
      </c>
      <c r="J39" s="7">
        <f t="shared" si="3"/>
        <v>48</v>
      </c>
      <c r="K39" s="7">
        <f t="shared" si="4"/>
        <v>240</v>
      </c>
      <c r="L39" s="7">
        <f t="shared" si="5"/>
        <v>78</v>
      </c>
      <c r="M39" s="7">
        <f t="shared" si="6"/>
        <v>390</v>
      </c>
      <c r="N39" s="7">
        <f t="shared" si="7"/>
        <v>78</v>
      </c>
      <c r="O39" s="7">
        <f t="shared" si="8"/>
        <v>390</v>
      </c>
      <c r="P39" s="7">
        <f t="shared" si="9"/>
        <v>58</v>
      </c>
      <c r="Q39" s="7">
        <f t="shared" si="10"/>
        <v>290</v>
      </c>
      <c r="R39" s="7">
        <v>1</v>
      </c>
      <c r="S39" s="7">
        <f t="shared" si="11"/>
        <v>5</v>
      </c>
      <c r="T39" s="7">
        <f t="shared" si="12"/>
        <v>40</v>
      </c>
      <c r="U39" s="7">
        <f t="shared" si="13"/>
        <v>200</v>
      </c>
    </row>
    <row r="40" spans="1:21" ht="13.5">
      <c r="A40" s="2" t="s">
        <v>166</v>
      </c>
      <c r="B40">
        <f t="shared" si="14"/>
        <v>0</v>
      </c>
      <c r="C40">
        <v>20</v>
      </c>
      <c r="D40">
        <v>3</v>
      </c>
      <c r="E40">
        <v>1</v>
      </c>
      <c r="F40">
        <v>2</v>
      </c>
      <c r="G40">
        <v>0</v>
      </c>
      <c r="H40" s="7">
        <f t="shared" si="1"/>
        <v>58</v>
      </c>
      <c r="I40" s="7">
        <f t="shared" si="2"/>
        <v>0</v>
      </c>
      <c r="J40" s="7">
        <f t="shared" si="3"/>
        <v>48</v>
      </c>
      <c r="K40" s="7">
        <f t="shared" si="4"/>
        <v>0</v>
      </c>
      <c r="L40" s="7">
        <f t="shared" si="5"/>
        <v>78</v>
      </c>
      <c r="M40" s="7">
        <f t="shared" si="6"/>
        <v>0</v>
      </c>
      <c r="N40" s="7">
        <f t="shared" si="7"/>
        <v>78</v>
      </c>
      <c r="O40" s="7">
        <f t="shared" si="8"/>
        <v>0</v>
      </c>
      <c r="P40" s="7">
        <f t="shared" si="9"/>
        <v>75.4</v>
      </c>
      <c r="Q40" s="7">
        <f t="shared" si="10"/>
        <v>0</v>
      </c>
      <c r="R40" s="7">
        <v>1</v>
      </c>
      <c r="S40" s="7">
        <f t="shared" si="11"/>
        <v>0</v>
      </c>
      <c r="T40" s="7">
        <f t="shared" si="12"/>
        <v>40</v>
      </c>
      <c r="U40" s="7">
        <f t="shared" si="13"/>
        <v>0</v>
      </c>
    </row>
    <row r="41" spans="1:21" ht="13.5">
      <c r="A41" s="2" t="s">
        <v>25</v>
      </c>
      <c r="B41">
        <f t="shared" si="14"/>
        <v>7</v>
      </c>
      <c r="C41">
        <v>20</v>
      </c>
      <c r="D41">
        <v>3</v>
      </c>
      <c r="E41">
        <v>2</v>
      </c>
      <c r="F41">
        <v>0</v>
      </c>
      <c r="G41">
        <v>0</v>
      </c>
      <c r="H41" s="7">
        <f t="shared" si="1"/>
        <v>77.33333333333333</v>
      </c>
      <c r="I41" s="7">
        <f t="shared" si="2"/>
        <v>541.3333333333333</v>
      </c>
      <c r="J41" s="7">
        <f t="shared" si="3"/>
        <v>64</v>
      </c>
      <c r="K41" s="7">
        <f t="shared" si="4"/>
        <v>448</v>
      </c>
      <c r="L41" s="7">
        <f t="shared" si="5"/>
        <v>104</v>
      </c>
      <c r="M41" s="7">
        <f t="shared" si="6"/>
        <v>728</v>
      </c>
      <c r="N41" s="7">
        <f t="shared" si="7"/>
        <v>78</v>
      </c>
      <c r="O41" s="7">
        <f t="shared" si="8"/>
        <v>546</v>
      </c>
      <c r="P41" s="7">
        <f t="shared" si="9"/>
        <v>77.33333333333333</v>
      </c>
      <c r="Q41" s="7">
        <f t="shared" si="10"/>
        <v>541.3333333333333</v>
      </c>
      <c r="R41" s="7">
        <v>1</v>
      </c>
      <c r="S41" s="7">
        <f t="shared" si="11"/>
        <v>7</v>
      </c>
      <c r="T41" s="7">
        <f t="shared" si="12"/>
        <v>40</v>
      </c>
      <c r="U41" s="7">
        <f t="shared" si="13"/>
        <v>280</v>
      </c>
    </row>
    <row r="42" spans="1:21" ht="13.5">
      <c r="A42" s="2" t="s">
        <v>167</v>
      </c>
      <c r="B42">
        <f t="shared" si="14"/>
        <v>2</v>
      </c>
      <c r="C42">
        <v>20</v>
      </c>
      <c r="D42">
        <v>3</v>
      </c>
      <c r="E42">
        <v>2</v>
      </c>
      <c r="F42">
        <v>2</v>
      </c>
      <c r="G42">
        <v>0</v>
      </c>
      <c r="H42" s="7">
        <f t="shared" si="1"/>
        <v>77.33333333333333</v>
      </c>
      <c r="I42" s="7">
        <f t="shared" si="2"/>
        <v>154.66666666666666</v>
      </c>
      <c r="J42" s="7">
        <f t="shared" si="3"/>
        <v>64</v>
      </c>
      <c r="K42" s="7">
        <f t="shared" si="4"/>
        <v>128</v>
      </c>
      <c r="L42" s="7">
        <f t="shared" si="5"/>
        <v>104</v>
      </c>
      <c r="M42" s="7">
        <f t="shared" si="6"/>
        <v>208</v>
      </c>
      <c r="N42" s="7">
        <f t="shared" si="7"/>
        <v>78</v>
      </c>
      <c r="O42" s="7">
        <f t="shared" si="8"/>
        <v>156</v>
      </c>
      <c r="P42" s="7">
        <f t="shared" si="9"/>
        <v>100.53333333333333</v>
      </c>
      <c r="Q42" s="7">
        <f t="shared" si="10"/>
        <v>201.06666666666666</v>
      </c>
      <c r="R42" s="7">
        <v>1</v>
      </c>
      <c r="S42" s="7">
        <f t="shared" si="11"/>
        <v>2</v>
      </c>
      <c r="T42" s="7">
        <f t="shared" si="12"/>
        <v>40</v>
      </c>
      <c r="U42" s="7">
        <f t="shared" si="13"/>
        <v>80</v>
      </c>
    </row>
    <row r="43" spans="1:21" ht="13.5">
      <c r="A43" s="2" t="s">
        <v>26</v>
      </c>
      <c r="B43">
        <f t="shared" si="14"/>
        <v>9</v>
      </c>
      <c r="C43">
        <v>20</v>
      </c>
      <c r="D43">
        <v>3</v>
      </c>
      <c r="E43">
        <v>3</v>
      </c>
      <c r="F43">
        <v>0</v>
      </c>
      <c r="G43">
        <v>0</v>
      </c>
      <c r="H43" s="7">
        <f t="shared" si="1"/>
        <v>96.66666666666666</v>
      </c>
      <c r="I43" s="7">
        <f t="shared" si="2"/>
        <v>869.9999999999999</v>
      </c>
      <c r="J43" s="7">
        <f t="shared" si="3"/>
        <v>80</v>
      </c>
      <c r="K43" s="7">
        <f t="shared" si="4"/>
        <v>720</v>
      </c>
      <c r="L43" s="7">
        <f t="shared" si="5"/>
        <v>130</v>
      </c>
      <c r="M43" s="7">
        <f t="shared" si="6"/>
        <v>1170</v>
      </c>
      <c r="N43" s="7">
        <f t="shared" si="7"/>
        <v>78</v>
      </c>
      <c r="O43" s="7">
        <f t="shared" si="8"/>
        <v>702</v>
      </c>
      <c r="P43" s="7">
        <f t="shared" si="9"/>
        <v>96.66666666666666</v>
      </c>
      <c r="Q43" s="7">
        <f t="shared" si="10"/>
        <v>869.9999999999999</v>
      </c>
      <c r="R43" s="7">
        <v>1</v>
      </c>
      <c r="S43" s="7">
        <f t="shared" si="11"/>
        <v>9</v>
      </c>
      <c r="T43" s="7">
        <f t="shared" si="12"/>
        <v>40</v>
      </c>
      <c r="U43" s="7">
        <f t="shared" si="13"/>
        <v>360</v>
      </c>
    </row>
    <row r="44" spans="1:21" ht="13.5">
      <c r="A44" s="2" t="s">
        <v>168</v>
      </c>
      <c r="B44">
        <f t="shared" si="14"/>
        <v>6</v>
      </c>
      <c r="C44">
        <v>20</v>
      </c>
      <c r="D44">
        <v>3</v>
      </c>
      <c r="E44">
        <v>3</v>
      </c>
      <c r="F44">
        <v>2</v>
      </c>
      <c r="G44">
        <v>0</v>
      </c>
      <c r="H44" s="7">
        <f t="shared" si="1"/>
        <v>96.66666666666666</v>
      </c>
      <c r="I44" s="7">
        <f t="shared" si="2"/>
        <v>580</v>
      </c>
      <c r="J44" s="7">
        <f t="shared" si="3"/>
        <v>80</v>
      </c>
      <c r="K44" s="7">
        <f t="shared" si="4"/>
        <v>480</v>
      </c>
      <c r="L44" s="7">
        <f t="shared" si="5"/>
        <v>130</v>
      </c>
      <c r="M44" s="7">
        <f t="shared" si="6"/>
        <v>780</v>
      </c>
      <c r="N44" s="7">
        <f t="shared" si="7"/>
        <v>78</v>
      </c>
      <c r="O44" s="7">
        <f t="shared" si="8"/>
        <v>468</v>
      </c>
      <c r="P44" s="7">
        <f t="shared" si="9"/>
        <v>125.66666666666666</v>
      </c>
      <c r="Q44" s="7">
        <f t="shared" si="10"/>
        <v>754</v>
      </c>
      <c r="R44" s="7">
        <v>1</v>
      </c>
      <c r="S44" s="7">
        <f t="shared" si="11"/>
        <v>6</v>
      </c>
      <c r="T44" s="7">
        <f t="shared" si="12"/>
        <v>40</v>
      </c>
      <c r="U44" s="7">
        <f t="shared" si="13"/>
        <v>240</v>
      </c>
    </row>
    <row r="45" spans="1:21" ht="13.5">
      <c r="A45" s="2" t="s">
        <v>27</v>
      </c>
      <c r="B45">
        <f t="shared" si="14"/>
        <v>4</v>
      </c>
      <c r="C45">
        <v>20</v>
      </c>
      <c r="D45">
        <v>3</v>
      </c>
      <c r="E45">
        <v>4</v>
      </c>
      <c r="F45">
        <v>0</v>
      </c>
      <c r="G45">
        <v>0</v>
      </c>
      <c r="H45" s="7">
        <f t="shared" si="1"/>
        <v>116</v>
      </c>
      <c r="I45" s="7">
        <f t="shared" si="2"/>
        <v>464</v>
      </c>
      <c r="J45" s="7">
        <f t="shared" si="3"/>
        <v>96</v>
      </c>
      <c r="K45" s="7">
        <f t="shared" si="4"/>
        <v>384</v>
      </c>
      <c r="L45" s="7">
        <f t="shared" si="5"/>
        <v>156</v>
      </c>
      <c r="M45" s="7">
        <f t="shared" si="6"/>
        <v>624</v>
      </c>
      <c r="N45" s="7">
        <f t="shared" si="7"/>
        <v>78</v>
      </c>
      <c r="O45" s="7">
        <f t="shared" si="8"/>
        <v>312</v>
      </c>
      <c r="P45" s="7">
        <f t="shared" si="9"/>
        <v>116</v>
      </c>
      <c r="Q45" s="7">
        <f t="shared" si="10"/>
        <v>464</v>
      </c>
      <c r="R45" s="7">
        <v>1</v>
      </c>
      <c r="S45" s="7">
        <f t="shared" si="11"/>
        <v>4</v>
      </c>
      <c r="T45" s="7">
        <f t="shared" si="12"/>
        <v>40</v>
      </c>
      <c r="U45" s="7">
        <f t="shared" si="13"/>
        <v>160</v>
      </c>
    </row>
    <row r="46" spans="1:21" ht="13.5">
      <c r="A46" s="2" t="s">
        <v>28</v>
      </c>
      <c r="B46">
        <f t="shared" si="14"/>
        <v>7</v>
      </c>
      <c r="C46">
        <v>20</v>
      </c>
      <c r="D46">
        <v>3</v>
      </c>
      <c r="E46">
        <v>1</v>
      </c>
      <c r="F46">
        <v>1</v>
      </c>
      <c r="G46">
        <v>0</v>
      </c>
      <c r="H46" s="7">
        <f t="shared" si="1"/>
        <v>58</v>
      </c>
      <c r="I46" s="7">
        <f t="shared" si="2"/>
        <v>406</v>
      </c>
      <c r="J46" s="7">
        <f t="shared" si="3"/>
        <v>48</v>
      </c>
      <c r="K46" s="7">
        <f t="shared" si="4"/>
        <v>336</v>
      </c>
      <c r="L46" s="7">
        <f t="shared" si="5"/>
        <v>78</v>
      </c>
      <c r="M46" s="7">
        <f t="shared" si="6"/>
        <v>546</v>
      </c>
      <c r="N46" s="7">
        <f t="shared" si="7"/>
        <v>78</v>
      </c>
      <c r="O46" s="7">
        <f t="shared" si="8"/>
        <v>546</v>
      </c>
      <c r="P46" s="7">
        <f t="shared" si="9"/>
        <v>75.4</v>
      </c>
      <c r="Q46" s="7">
        <f t="shared" si="10"/>
        <v>527.8000000000001</v>
      </c>
      <c r="R46" s="7">
        <v>1</v>
      </c>
      <c r="S46" s="7">
        <f t="shared" si="11"/>
        <v>7</v>
      </c>
      <c r="T46" s="7">
        <f t="shared" si="12"/>
        <v>40</v>
      </c>
      <c r="U46" s="7">
        <f t="shared" si="13"/>
        <v>280</v>
      </c>
    </row>
    <row r="47" spans="1:21" ht="13.5">
      <c r="A47" s="2" t="s">
        <v>29</v>
      </c>
      <c r="B47">
        <f t="shared" si="14"/>
        <v>2</v>
      </c>
      <c r="C47">
        <v>20</v>
      </c>
      <c r="D47">
        <v>3</v>
      </c>
      <c r="E47">
        <v>2</v>
      </c>
      <c r="F47">
        <v>1</v>
      </c>
      <c r="G47">
        <v>0</v>
      </c>
      <c r="H47" s="7">
        <f t="shared" si="1"/>
        <v>77.33333333333333</v>
      </c>
      <c r="I47" s="7">
        <f t="shared" si="2"/>
        <v>154.66666666666666</v>
      </c>
      <c r="J47" s="7">
        <f t="shared" si="3"/>
        <v>64</v>
      </c>
      <c r="K47" s="7">
        <f t="shared" si="4"/>
        <v>128</v>
      </c>
      <c r="L47" s="7">
        <f t="shared" si="5"/>
        <v>104</v>
      </c>
      <c r="M47" s="7">
        <f t="shared" si="6"/>
        <v>208</v>
      </c>
      <c r="N47" s="7">
        <f t="shared" si="7"/>
        <v>78</v>
      </c>
      <c r="O47" s="7">
        <f t="shared" si="8"/>
        <v>156</v>
      </c>
      <c r="P47" s="7">
        <f t="shared" si="9"/>
        <v>100.53333333333333</v>
      </c>
      <c r="Q47" s="7">
        <f t="shared" si="10"/>
        <v>201.06666666666666</v>
      </c>
      <c r="R47" s="7">
        <v>1</v>
      </c>
      <c r="S47" s="7">
        <f t="shared" si="11"/>
        <v>2</v>
      </c>
      <c r="T47" s="7">
        <f t="shared" si="12"/>
        <v>40</v>
      </c>
      <c r="U47" s="7">
        <f t="shared" si="13"/>
        <v>80</v>
      </c>
    </row>
    <row r="48" spans="1:21" ht="13.5">
      <c r="A48" s="2" t="s">
        <v>30</v>
      </c>
      <c r="B48">
        <f t="shared" si="14"/>
        <v>6</v>
      </c>
      <c r="C48">
        <v>20</v>
      </c>
      <c r="D48">
        <v>3</v>
      </c>
      <c r="E48">
        <v>3</v>
      </c>
      <c r="F48">
        <v>1</v>
      </c>
      <c r="G48">
        <v>0</v>
      </c>
      <c r="H48" s="7">
        <f t="shared" si="1"/>
        <v>96.66666666666666</v>
      </c>
      <c r="I48" s="7">
        <f t="shared" si="2"/>
        <v>580</v>
      </c>
      <c r="J48" s="7">
        <f t="shared" si="3"/>
        <v>80</v>
      </c>
      <c r="K48" s="7">
        <f t="shared" si="4"/>
        <v>480</v>
      </c>
      <c r="L48" s="7">
        <f t="shared" si="5"/>
        <v>130</v>
      </c>
      <c r="M48" s="7">
        <f t="shared" si="6"/>
        <v>780</v>
      </c>
      <c r="N48" s="7">
        <f t="shared" si="7"/>
        <v>78</v>
      </c>
      <c r="O48" s="7">
        <f t="shared" si="8"/>
        <v>468</v>
      </c>
      <c r="P48" s="7">
        <f t="shared" si="9"/>
        <v>125.66666666666666</v>
      </c>
      <c r="Q48" s="7">
        <f t="shared" si="10"/>
        <v>754</v>
      </c>
      <c r="R48" s="7">
        <v>1</v>
      </c>
      <c r="S48" s="7">
        <f t="shared" si="11"/>
        <v>6</v>
      </c>
      <c r="T48" s="7">
        <f t="shared" si="12"/>
        <v>40</v>
      </c>
      <c r="U48" s="7">
        <f t="shared" si="13"/>
        <v>240</v>
      </c>
    </row>
    <row r="49" spans="1:21" ht="13.5">
      <c r="A49" s="2" t="s">
        <v>31</v>
      </c>
      <c r="B49">
        <f t="shared" si="14"/>
        <v>1</v>
      </c>
      <c r="C49">
        <v>20</v>
      </c>
      <c r="D49">
        <v>3</v>
      </c>
      <c r="E49">
        <v>4</v>
      </c>
      <c r="F49">
        <v>1</v>
      </c>
      <c r="G49">
        <v>0</v>
      </c>
      <c r="H49" s="7">
        <f t="shared" si="1"/>
        <v>116</v>
      </c>
      <c r="I49" s="7">
        <f t="shared" si="2"/>
        <v>116</v>
      </c>
      <c r="J49" s="7">
        <f t="shared" si="3"/>
        <v>96</v>
      </c>
      <c r="K49" s="7">
        <f t="shared" si="4"/>
        <v>96</v>
      </c>
      <c r="L49" s="7">
        <f t="shared" si="5"/>
        <v>156</v>
      </c>
      <c r="M49" s="7">
        <f t="shared" si="6"/>
        <v>156</v>
      </c>
      <c r="N49" s="7">
        <f t="shared" si="7"/>
        <v>78</v>
      </c>
      <c r="O49" s="7">
        <f t="shared" si="8"/>
        <v>78</v>
      </c>
      <c r="P49" s="7">
        <f t="shared" si="9"/>
        <v>150.8</v>
      </c>
      <c r="Q49" s="7">
        <f t="shared" si="10"/>
        <v>150.8</v>
      </c>
      <c r="R49" s="7">
        <v>1</v>
      </c>
      <c r="S49" s="7">
        <f t="shared" si="11"/>
        <v>1</v>
      </c>
      <c r="T49" s="7">
        <f t="shared" si="12"/>
        <v>40</v>
      </c>
      <c r="U49" s="7">
        <f t="shared" si="13"/>
        <v>40</v>
      </c>
    </row>
    <row r="50" spans="1:21" ht="13.5">
      <c r="A50" s="2" t="s">
        <v>63</v>
      </c>
      <c r="B50">
        <f t="shared" si="14"/>
        <v>0</v>
      </c>
      <c r="C50">
        <v>20</v>
      </c>
      <c r="D50">
        <v>3</v>
      </c>
      <c r="E50">
        <v>4</v>
      </c>
      <c r="F50">
        <v>2</v>
      </c>
      <c r="G50">
        <v>0</v>
      </c>
      <c r="H50" s="7">
        <f t="shared" si="1"/>
        <v>116</v>
      </c>
      <c r="I50" s="7">
        <f t="shared" si="2"/>
        <v>0</v>
      </c>
      <c r="J50" s="7">
        <f t="shared" si="3"/>
        <v>96</v>
      </c>
      <c r="K50" s="7">
        <f t="shared" si="4"/>
        <v>0</v>
      </c>
      <c r="L50" s="7">
        <f t="shared" si="5"/>
        <v>156</v>
      </c>
      <c r="M50" s="7">
        <f t="shared" si="6"/>
        <v>0</v>
      </c>
      <c r="N50" s="7">
        <f t="shared" si="7"/>
        <v>78</v>
      </c>
      <c r="O50" s="7">
        <f t="shared" si="8"/>
        <v>0</v>
      </c>
      <c r="P50" s="7">
        <f t="shared" si="9"/>
        <v>150.8</v>
      </c>
      <c r="Q50" s="7">
        <f t="shared" si="10"/>
        <v>0</v>
      </c>
      <c r="R50" s="7">
        <v>1</v>
      </c>
      <c r="S50" s="7">
        <f t="shared" si="11"/>
        <v>0</v>
      </c>
      <c r="T50" s="7">
        <f t="shared" si="12"/>
        <v>40</v>
      </c>
      <c r="U50" s="7">
        <f t="shared" si="13"/>
        <v>0</v>
      </c>
    </row>
    <row r="51" spans="1:21" ht="13.5">
      <c r="A51" s="2" t="s">
        <v>32</v>
      </c>
      <c r="B51">
        <f t="shared" si="14"/>
        <v>0</v>
      </c>
      <c r="C51">
        <v>20</v>
      </c>
      <c r="D51">
        <v>3</v>
      </c>
      <c r="E51">
        <v>1</v>
      </c>
      <c r="F51">
        <v>1</v>
      </c>
      <c r="G51">
        <v>0</v>
      </c>
      <c r="H51" s="7">
        <f t="shared" si="1"/>
        <v>58</v>
      </c>
      <c r="I51" s="7">
        <f t="shared" si="2"/>
        <v>0</v>
      </c>
      <c r="J51" s="7">
        <f t="shared" si="3"/>
        <v>48</v>
      </c>
      <c r="K51" s="7">
        <f t="shared" si="4"/>
        <v>0</v>
      </c>
      <c r="L51" s="7">
        <f t="shared" si="5"/>
        <v>78</v>
      </c>
      <c r="M51" s="7">
        <f t="shared" si="6"/>
        <v>0</v>
      </c>
      <c r="N51" s="7">
        <f t="shared" si="7"/>
        <v>78</v>
      </c>
      <c r="O51" s="7">
        <f t="shared" si="8"/>
        <v>0</v>
      </c>
      <c r="P51" s="7">
        <f t="shared" si="9"/>
        <v>75.4</v>
      </c>
      <c r="Q51" s="7">
        <f t="shared" si="10"/>
        <v>0</v>
      </c>
      <c r="R51" s="7">
        <v>1</v>
      </c>
      <c r="S51" s="7">
        <f t="shared" si="11"/>
        <v>0</v>
      </c>
      <c r="T51" s="7">
        <f t="shared" si="12"/>
        <v>40</v>
      </c>
      <c r="U51" s="7">
        <f t="shared" si="13"/>
        <v>0</v>
      </c>
    </row>
    <row r="52" spans="1:21" ht="13.5">
      <c r="A52" s="2" t="s">
        <v>33</v>
      </c>
      <c r="B52">
        <f t="shared" si="14"/>
        <v>4</v>
      </c>
      <c r="C52">
        <v>20</v>
      </c>
      <c r="D52">
        <v>3</v>
      </c>
      <c r="E52">
        <v>2</v>
      </c>
      <c r="F52">
        <v>1</v>
      </c>
      <c r="G52">
        <v>0</v>
      </c>
      <c r="H52" s="7">
        <f t="shared" si="1"/>
        <v>77.33333333333333</v>
      </c>
      <c r="I52" s="7">
        <f t="shared" si="2"/>
        <v>309.3333333333333</v>
      </c>
      <c r="J52" s="7">
        <f t="shared" si="3"/>
        <v>64</v>
      </c>
      <c r="K52" s="7">
        <f t="shared" si="4"/>
        <v>256</v>
      </c>
      <c r="L52" s="7">
        <f t="shared" si="5"/>
        <v>104</v>
      </c>
      <c r="M52" s="7">
        <f t="shared" si="6"/>
        <v>416</v>
      </c>
      <c r="N52" s="7">
        <f t="shared" si="7"/>
        <v>78</v>
      </c>
      <c r="O52" s="7">
        <f t="shared" si="8"/>
        <v>312</v>
      </c>
      <c r="P52" s="7">
        <f t="shared" si="9"/>
        <v>100.53333333333333</v>
      </c>
      <c r="Q52" s="7">
        <f t="shared" si="10"/>
        <v>402.1333333333333</v>
      </c>
      <c r="R52" s="7">
        <v>1</v>
      </c>
      <c r="S52" s="7">
        <f t="shared" si="11"/>
        <v>4</v>
      </c>
      <c r="T52" s="7">
        <f t="shared" si="12"/>
        <v>40</v>
      </c>
      <c r="U52" s="7">
        <f t="shared" si="13"/>
        <v>160</v>
      </c>
    </row>
    <row r="53" spans="1:21" ht="13.5">
      <c r="A53" s="2" t="s">
        <v>34</v>
      </c>
      <c r="B53">
        <f t="shared" si="14"/>
        <v>3</v>
      </c>
      <c r="C53">
        <v>20</v>
      </c>
      <c r="D53">
        <v>3</v>
      </c>
      <c r="E53">
        <v>3</v>
      </c>
      <c r="F53">
        <v>1</v>
      </c>
      <c r="G53">
        <v>0</v>
      </c>
      <c r="H53" s="7">
        <f t="shared" si="1"/>
        <v>96.66666666666666</v>
      </c>
      <c r="I53" s="7">
        <f t="shared" si="2"/>
        <v>290</v>
      </c>
      <c r="J53" s="7">
        <f t="shared" si="3"/>
        <v>80</v>
      </c>
      <c r="K53" s="7">
        <f t="shared" si="4"/>
        <v>240</v>
      </c>
      <c r="L53" s="7">
        <f t="shared" si="5"/>
        <v>130</v>
      </c>
      <c r="M53" s="7">
        <f t="shared" si="6"/>
        <v>390</v>
      </c>
      <c r="N53" s="7">
        <f t="shared" si="7"/>
        <v>78</v>
      </c>
      <c r="O53" s="7">
        <f t="shared" si="8"/>
        <v>234</v>
      </c>
      <c r="P53" s="7">
        <f t="shared" si="9"/>
        <v>125.66666666666666</v>
      </c>
      <c r="Q53" s="7">
        <f t="shared" si="10"/>
        <v>377</v>
      </c>
      <c r="R53" s="7">
        <v>1</v>
      </c>
      <c r="S53" s="7">
        <f t="shared" si="11"/>
        <v>3</v>
      </c>
      <c r="T53" s="7">
        <f t="shared" si="12"/>
        <v>40</v>
      </c>
      <c r="U53" s="7">
        <f t="shared" si="13"/>
        <v>120</v>
      </c>
    </row>
    <row r="54" spans="1:21" ht="13.5">
      <c r="A54" s="2" t="s">
        <v>35</v>
      </c>
      <c r="B54">
        <f t="shared" si="14"/>
        <v>0</v>
      </c>
      <c r="C54">
        <v>20</v>
      </c>
      <c r="D54">
        <v>3</v>
      </c>
      <c r="E54">
        <v>4</v>
      </c>
      <c r="F54">
        <v>1</v>
      </c>
      <c r="G54">
        <v>0</v>
      </c>
      <c r="H54" s="7">
        <f t="shared" si="1"/>
        <v>116</v>
      </c>
      <c r="I54" s="7">
        <f t="shared" si="2"/>
        <v>0</v>
      </c>
      <c r="J54" s="7">
        <f t="shared" si="3"/>
        <v>96</v>
      </c>
      <c r="K54" s="7">
        <f t="shared" si="4"/>
        <v>0</v>
      </c>
      <c r="L54" s="7">
        <f t="shared" si="5"/>
        <v>156</v>
      </c>
      <c r="M54" s="7">
        <f t="shared" si="6"/>
        <v>0</v>
      </c>
      <c r="N54" s="7">
        <f t="shared" si="7"/>
        <v>78</v>
      </c>
      <c r="O54" s="7">
        <f t="shared" si="8"/>
        <v>0</v>
      </c>
      <c r="P54" s="7">
        <f t="shared" si="9"/>
        <v>150.8</v>
      </c>
      <c r="Q54" s="7">
        <f t="shared" si="10"/>
        <v>0</v>
      </c>
      <c r="R54" s="7">
        <v>1</v>
      </c>
      <c r="S54" s="7">
        <f t="shared" si="11"/>
        <v>0</v>
      </c>
      <c r="T54" s="7">
        <f t="shared" si="12"/>
        <v>40</v>
      </c>
      <c r="U54" s="7">
        <f t="shared" si="13"/>
        <v>0</v>
      </c>
    </row>
    <row r="55" spans="1:21" ht="13.5">
      <c r="A55" s="2" t="s">
        <v>36</v>
      </c>
      <c r="B55">
        <f t="shared" si="14"/>
        <v>1</v>
      </c>
      <c r="C55">
        <v>30</v>
      </c>
      <c r="D55">
        <v>4</v>
      </c>
      <c r="E55">
        <v>1</v>
      </c>
      <c r="F55">
        <v>0</v>
      </c>
      <c r="G55">
        <v>0</v>
      </c>
      <c r="H55" s="7">
        <f t="shared" si="1"/>
        <v>68</v>
      </c>
      <c r="I55" s="7">
        <f t="shared" si="2"/>
        <v>68</v>
      </c>
      <c r="J55" s="7">
        <f t="shared" si="3"/>
        <v>53</v>
      </c>
      <c r="K55" s="7">
        <f t="shared" si="4"/>
        <v>53</v>
      </c>
      <c r="L55" s="7">
        <f t="shared" si="5"/>
        <v>98</v>
      </c>
      <c r="M55" s="7">
        <f t="shared" si="6"/>
        <v>98</v>
      </c>
      <c r="N55" s="7">
        <f t="shared" si="7"/>
        <v>98</v>
      </c>
      <c r="O55" s="7">
        <f t="shared" si="8"/>
        <v>98</v>
      </c>
      <c r="P55" s="7">
        <f t="shared" si="9"/>
        <v>68</v>
      </c>
      <c r="Q55" s="7">
        <f t="shared" si="10"/>
        <v>68</v>
      </c>
      <c r="R55" s="7">
        <v>1</v>
      </c>
      <c r="S55" s="7">
        <f t="shared" si="11"/>
        <v>1</v>
      </c>
      <c r="T55" s="7">
        <f t="shared" si="12"/>
        <v>60</v>
      </c>
      <c r="U55" s="7">
        <f t="shared" si="13"/>
        <v>60</v>
      </c>
    </row>
    <row r="56" spans="1:21" ht="13.5">
      <c r="A56" s="2" t="s">
        <v>37</v>
      </c>
      <c r="B56">
        <f t="shared" si="14"/>
        <v>1</v>
      </c>
      <c r="C56">
        <v>30</v>
      </c>
      <c r="D56">
        <v>4</v>
      </c>
      <c r="E56">
        <v>1</v>
      </c>
      <c r="F56">
        <v>1</v>
      </c>
      <c r="G56">
        <v>0</v>
      </c>
      <c r="H56" s="7">
        <f t="shared" si="1"/>
        <v>68</v>
      </c>
      <c r="I56" s="7">
        <f t="shared" si="2"/>
        <v>68</v>
      </c>
      <c r="J56" s="7">
        <f t="shared" si="3"/>
        <v>53</v>
      </c>
      <c r="K56" s="7">
        <f t="shared" si="4"/>
        <v>53</v>
      </c>
      <c r="L56" s="7">
        <f t="shared" si="5"/>
        <v>98</v>
      </c>
      <c r="M56" s="7">
        <f t="shared" si="6"/>
        <v>98</v>
      </c>
      <c r="N56" s="7">
        <f t="shared" si="7"/>
        <v>98</v>
      </c>
      <c r="O56" s="7">
        <f t="shared" si="8"/>
        <v>98</v>
      </c>
      <c r="P56" s="7">
        <f t="shared" si="9"/>
        <v>88.4</v>
      </c>
      <c r="Q56" s="7">
        <f t="shared" si="10"/>
        <v>88.4</v>
      </c>
      <c r="R56" s="7">
        <v>1</v>
      </c>
      <c r="S56" s="7">
        <f t="shared" si="11"/>
        <v>1</v>
      </c>
      <c r="T56" s="7">
        <f t="shared" si="12"/>
        <v>60</v>
      </c>
      <c r="U56" s="7">
        <f t="shared" si="13"/>
        <v>60</v>
      </c>
    </row>
    <row r="57" spans="1:21" ht="13.5">
      <c r="A57" s="2" t="s">
        <v>38</v>
      </c>
      <c r="B57">
        <f t="shared" si="14"/>
        <v>1</v>
      </c>
      <c r="C57">
        <v>30</v>
      </c>
      <c r="D57">
        <v>4</v>
      </c>
      <c r="E57">
        <v>1</v>
      </c>
      <c r="F57">
        <v>2</v>
      </c>
      <c r="G57">
        <v>0</v>
      </c>
      <c r="H57" s="7">
        <f t="shared" si="1"/>
        <v>68</v>
      </c>
      <c r="I57" s="7">
        <f t="shared" si="2"/>
        <v>68</v>
      </c>
      <c r="J57" s="7">
        <f t="shared" si="3"/>
        <v>53</v>
      </c>
      <c r="K57" s="7">
        <f t="shared" si="4"/>
        <v>53</v>
      </c>
      <c r="L57" s="7">
        <f t="shared" si="5"/>
        <v>98</v>
      </c>
      <c r="M57" s="7">
        <f t="shared" si="6"/>
        <v>98</v>
      </c>
      <c r="N57" s="7">
        <f t="shared" si="7"/>
        <v>98</v>
      </c>
      <c r="O57" s="7">
        <f t="shared" si="8"/>
        <v>98</v>
      </c>
      <c r="P57" s="7">
        <f t="shared" si="9"/>
        <v>88.4</v>
      </c>
      <c r="Q57" s="7">
        <f t="shared" si="10"/>
        <v>88.4</v>
      </c>
      <c r="R57" s="7">
        <v>1</v>
      </c>
      <c r="S57" s="7">
        <f t="shared" si="11"/>
        <v>1</v>
      </c>
      <c r="T57" s="7">
        <f t="shared" si="12"/>
        <v>60</v>
      </c>
      <c r="U57" s="7">
        <f t="shared" si="13"/>
        <v>60</v>
      </c>
    </row>
    <row r="58" spans="1:21" ht="13.5">
      <c r="A58" s="2" t="s">
        <v>39</v>
      </c>
      <c r="B58">
        <f t="shared" si="14"/>
        <v>0</v>
      </c>
      <c r="C58">
        <v>23</v>
      </c>
      <c r="D58">
        <v>5</v>
      </c>
      <c r="E58">
        <v>1</v>
      </c>
      <c r="F58">
        <v>0</v>
      </c>
      <c r="G58">
        <v>0</v>
      </c>
      <c r="H58" s="7">
        <f t="shared" si="1"/>
        <v>61</v>
      </c>
      <c r="I58" s="7">
        <f t="shared" si="2"/>
        <v>0</v>
      </c>
      <c r="J58" s="7">
        <f t="shared" si="3"/>
        <v>49.5</v>
      </c>
      <c r="K58" s="7">
        <f t="shared" si="4"/>
        <v>0</v>
      </c>
      <c r="L58" s="7">
        <f t="shared" si="5"/>
        <v>84</v>
      </c>
      <c r="M58" s="7">
        <f t="shared" si="6"/>
        <v>0</v>
      </c>
      <c r="N58" s="7">
        <f t="shared" si="7"/>
        <v>84</v>
      </c>
      <c r="O58" s="7">
        <f t="shared" si="8"/>
        <v>0</v>
      </c>
      <c r="P58" s="7">
        <f t="shared" si="9"/>
        <v>61</v>
      </c>
      <c r="Q58" s="7">
        <f t="shared" si="10"/>
        <v>0</v>
      </c>
      <c r="R58" s="7">
        <v>1</v>
      </c>
      <c r="S58" s="7">
        <f t="shared" si="11"/>
        <v>0</v>
      </c>
      <c r="T58" s="7">
        <f t="shared" si="12"/>
        <v>46</v>
      </c>
      <c r="U58" s="7">
        <f t="shared" si="13"/>
        <v>0</v>
      </c>
    </row>
    <row r="59" spans="1:21" ht="13.5">
      <c r="A59" s="2" t="s">
        <v>169</v>
      </c>
      <c r="B59">
        <f t="shared" si="14"/>
        <v>1</v>
      </c>
      <c r="C59">
        <v>23</v>
      </c>
      <c r="D59">
        <v>5</v>
      </c>
      <c r="E59">
        <v>1</v>
      </c>
      <c r="F59">
        <v>2</v>
      </c>
      <c r="G59">
        <v>0</v>
      </c>
      <c r="H59" s="7">
        <f t="shared" si="1"/>
        <v>61</v>
      </c>
      <c r="I59" s="7">
        <f t="shared" si="2"/>
        <v>61</v>
      </c>
      <c r="J59" s="7">
        <f t="shared" si="3"/>
        <v>49.5</v>
      </c>
      <c r="K59" s="7">
        <f t="shared" si="4"/>
        <v>49.5</v>
      </c>
      <c r="L59" s="7">
        <f t="shared" si="5"/>
        <v>84</v>
      </c>
      <c r="M59" s="7">
        <f t="shared" si="6"/>
        <v>84</v>
      </c>
      <c r="N59" s="7">
        <f t="shared" si="7"/>
        <v>84</v>
      </c>
      <c r="O59" s="7">
        <f t="shared" si="8"/>
        <v>84</v>
      </c>
      <c r="P59" s="7">
        <f t="shared" si="9"/>
        <v>79.3</v>
      </c>
      <c r="Q59" s="7">
        <f t="shared" si="10"/>
        <v>79.3</v>
      </c>
      <c r="R59" s="7">
        <v>1</v>
      </c>
      <c r="S59" s="7">
        <f t="shared" si="11"/>
        <v>1</v>
      </c>
      <c r="T59" s="7">
        <f t="shared" si="12"/>
        <v>46</v>
      </c>
      <c r="U59" s="7">
        <f t="shared" si="13"/>
        <v>46</v>
      </c>
    </row>
    <row r="60" spans="1:21" ht="13.5">
      <c r="A60" s="2" t="s">
        <v>40</v>
      </c>
      <c r="B60">
        <f t="shared" si="14"/>
        <v>0</v>
      </c>
      <c r="C60">
        <v>23</v>
      </c>
      <c r="D60">
        <v>5</v>
      </c>
      <c r="E60">
        <v>1</v>
      </c>
      <c r="F60">
        <v>1</v>
      </c>
      <c r="G60">
        <v>0</v>
      </c>
      <c r="H60" s="7">
        <f t="shared" si="1"/>
        <v>61</v>
      </c>
      <c r="I60" s="7">
        <f t="shared" si="2"/>
        <v>0</v>
      </c>
      <c r="J60" s="7">
        <f t="shared" si="3"/>
        <v>49.5</v>
      </c>
      <c r="K60" s="7">
        <f t="shared" si="4"/>
        <v>0</v>
      </c>
      <c r="L60" s="7">
        <f t="shared" si="5"/>
        <v>84</v>
      </c>
      <c r="M60" s="7">
        <f t="shared" si="6"/>
        <v>0</v>
      </c>
      <c r="N60" s="7">
        <f t="shared" si="7"/>
        <v>84</v>
      </c>
      <c r="O60" s="7">
        <f t="shared" si="8"/>
        <v>0</v>
      </c>
      <c r="P60" s="7">
        <f t="shared" si="9"/>
        <v>79.3</v>
      </c>
      <c r="Q60" s="7">
        <f t="shared" si="10"/>
        <v>0</v>
      </c>
      <c r="R60" s="7">
        <v>1</v>
      </c>
      <c r="S60" s="7">
        <f t="shared" si="11"/>
        <v>0</v>
      </c>
      <c r="T60" s="7">
        <f t="shared" si="12"/>
        <v>46</v>
      </c>
      <c r="U60" s="7">
        <f t="shared" si="13"/>
        <v>0</v>
      </c>
    </row>
    <row r="61" spans="1:21" ht="13.5">
      <c r="A61" s="2" t="s">
        <v>41</v>
      </c>
      <c r="B61">
        <f t="shared" si="14"/>
        <v>7</v>
      </c>
      <c r="C61">
        <v>23</v>
      </c>
      <c r="D61">
        <v>5</v>
      </c>
      <c r="E61">
        <v>4</v>
      </c>
      <c r="F61">
        <v>0</v>
      </c>
      <c r="G61">
        <v>0</v>
      </c>
      <c r="H61" s="7">
        <f t="shared" si="1"/>
        <v>122</v>
      </c>
      <c r="I61" s="7">
        <f t="shared" si="2"/>
        <v>854</v>
      </c>
      <c r="J61" s="7">
        <f t="shared" si="3"/>
        <v>99</v>
      </c>
      <c r="K61" s="7">
        <f t="shared" si="4"/>
        <v>693</v>
      </c>
      <c r="L61" s="7">
        <f t="shared" si="5"/>
        <v>168</v>
      </c>
      <c r="M61" s="7">
        <f t="shared" si="6"/>
        <v>1176</v>
      </c>
      <c r="N61" s="7">
        <f t="shared" si="7"/>
        <v>84</v>
      </c>
      <c r="O61" s="7">
        <f t="shared" si="8"/>
        <v>588</v>
      </c>
      <c r="P61" s="7">
        <f t="shared" si="9"/>
        <v>122</v>
      </c>
      <c r="Q61" s="7">
        <f t="shared" si="10"/>
        <v>854</v>
      </c>
      <c r="R61" s="7">
        <v>1</v>
      </c>
      <c r="S61" s="7">
        <f t="shared" si="11"/>
        <v>7</v>
      </c>
      <c r="T61" s="7">
        <f t="shared" si="12"/>
        <v>46</v>
      </c>
      <c r="U61" s="7">
        <f t="shared" si="13"/>
        <v>322</v>
      </c>
    </row>
    <row r="62" spans="1:21" ht="13.5">
      <c r="A62" s="2" t="s">
        <v>42</v>
      </c>
      <c r="B62">
        <f t="shared" si="14"/>
        <v>2</v>
      </c>
      <c r="C62">
        <v>21</v>
      </c>
      <c r="D62">
        <v>6</v>
      </c>
      <c r="E62">
        <v>1</v>
      </c>
      <c r="F62">
        <v>0</v>
      </c>
      <c r="G62">
        <v>0</v>
      </c>
      <c r="H62" s="7">
        <f t="shared" si="1"/>
        <v>59</v>
      </c>
      <c r="I62" s="7">
        <f t="shared" si="2"/>
        <v>118</v>
      </c>
      <c r="J62" s="7">
        <f t="shared" si="3"/>
        <v>48.5</v>
      </c>
      <c r="K62" s="7">
        <f t="shared" si="4"/>
        <v>97</v>
      </c>
      <c r="L62" s="7">
        <f t="shared" si="5"/>
        <v>80</v>
      </c>
      <c r="M62" s="7">
        <f t="shared" si="6"/>
        <v>160</v>
      </c>
      <c r="N62" s="7">
        <f t="shared" si="7"/>
        <v>80</v>
      </c>
      <c r="O62" s="7">
        <f t="shared" si="8"/>
        <v>160</v>
      </c>
      <c r="P62" s="7">
        <f t="shared" si="9"/>
        <v>59</v>
      </c>
      <c r="Q62" s="7">
        <f t="shared" si="10"/>
        <v>118</v>
      </c>
      <c r="R62" s="7">
        <v>1</v>
      </c>
      <c r="S62" s="7">
        <f t="shared" si="11"/>
        <v>2</v>
      </c>
      <c r="T62" s="7">
        <f t="shared" si="12"/>
        <v>42</v>
      </c>
      <c r="U62" s="7">
        <f t="shared" si="13"/>
        <v>84</v>
      </c>
    </row>
    <row r="63" spans="1:21" ht="13.5">
      <c r="A63" s="2" t="s">
        <v>170</v>
      </c>
      <c r="B63">
        <f t="shared" si="14"/>
        <v>0</v>
      </c>
      <c r="C63">
        <v>21</v>
      </c>
      <c r="D63">
        <v>6</v>
      </c>
      <c r="E63">
        <v>1</v>
      </c>
      <c r="F63">
        <v>2</v>
      </c>
      <c r="G63">
        <v>0</v>
      </c>
      <c r="H63" s="7">
        <f t="shared" si="1"/>
        <v>59</v>
      </c>
      <c r="I63" s="7">
        <f t="shared" si="2"/>
        <v>0</v>
      </c>
      <c r="J63" s="7">
        <f t="shared" si="3"/>
        <v>48.5</v>
      </c>
      <c r="K63" s="7">
        <f t="shared" si="4"/>
        <v>0</v>
      </c>
      <c r="L63" s="7">
        <f t="shared" si="5"/>
        <v>80</v>
      </c>
      <c r="M63" s="7">
        <f t="shared" si="6"/>
        <v>0</v>
      </c>
      <c r="N63" s="7">
        <f t="shared" si="7"/>
        <v>80</v>
      </c>
      <c r="O63" s="7">
        <f t="shared" si="8"/>
        <v>0</v>
      </c>
      <c r="P63" s="7">
        <f t="shared" si="9"/>
        <v>76.7</v>
      </c>
      <c r="Q63" s="7">
        <f t="shared" si="10"/>
        <v>0</v>
      </c>
      <c r="R63" s="7">
        <v>1</v>
      </c>
      <c r="S63" s="7">
        <f t="shared" si="11"/>
        <v>0</v>
      </c>
      <c r="T63" s="7">
        <f t="shared" si="12"/>
        <v>42</v>
      </c>
      <c r="U63" s="7">
        <f t="shared" si="13"/>
        <v>0</v>
      </c>
    </row>
    <row r="64" spans="1:21" ht="13.5">
      <c r="A64" s="2" t="s">
        <v>43</v>
      </c>
      <c r="B64">
        <f t="shared" si="14"/>
        <v>0</v>
      </c>
      <c r="C64">
        <v>21</v>
      </c>
      <c r="D64">
        <v>6</v>
      </c>
      <c r="E64">
        <v>2</v>
      </c>
      <c r="F64">
        <v>0</v>
      </c>
      <c r="G64">
        <v>0</v>
      </c>
      <c r="H64" s="7">
        <f t="shared" si="1"/>
        <v>78.66666666666666</v>
      </c>
      <c r="I64" s="7">
        <f t="shared" si="2"/>
        <v>0</v>
      </c>
      <c r="J64" s="7">
        <f t="shared" si="3"/>
        <v>64.66666666666666</v>
      </c>
      <c r="K64" s="7">
        <f t="shared" si="4"/>
        <v>0</v>
      </c>
      <c r="L64" s="7">
        <f t="shared" si="5"/>
        <v>106.66666666666666</v>
      </c>
      <c r="M64" s="7">
        <f t="shared" si="6"/>
        <v>0</v>
      </c>
      <c r="N64" s="7">
        <f t="shared" si="7"/>
        <v>80</v>
      </c>
      <c r="O64" s="7">
        <f t="shared" si="8"/>
        <v>0</v>
      </c>
      <c r="P64" s="7">
        <f t="shared" si="9"/>
        <v>78.66666666666666</v>
      </c>
      <c r="Q64" s="7">
        <f t="shared" si="10"/>
        <v>0</v>
      </c>
      <c r="R64" s="7">
        <v>1</v>
      </c>
      <c r="S64" s="7">
        <f t="shared" si="11"/>
        <v>0</v>
      </c>
      <c r="T64" s="7">
        <f t="shared" si="12"/>
        <v>42</v>
      </c>
      <c r="U64" s="7">
        <f t="shared" si="13"/>
        <v>0</v>
      </c>
    </row>
    <row r="65" spans="1:21" ht="13.5">
      <c r="A65" s="2" t="s">
        <v>44</v>
      </c>
      <c r="B65">
        <f t="shared" si="14"/>
        <v>0</v>
      </c>
      <c r="C65">
        <v>21</v>
      </c>
      <c r="D65">
        <v>6</v>
      </c>
      <c r="E65">
        <v>3</v>
      </c>
      <c r="F65">
        <v>0</v>
      </c>
      <c r="G65">
        <v>0</v>
      </c>
      <c r="H65" s="7">
        <f t="shared" si="1"/>
        <v>98.33333333333333</v>
      </c>
      <c r="I65" s="7">
        <f t="shared" si="2"/>
        <v>0</v>
      </c>
      <c r="J65" s="7">
        <f t="shared" si="3"/>
        <v>80.83333333333333</v>
      </c>
      <c r="K65" s="7">
        <f t="shared" si="4"/>
        <v>0</v>
      </c>
      <c r="L65" s="7">
        <f t="shared" si="5"/>
        <v>133.33333333333331</v>
      </c>
      <c r="M65" s="7">
        <f t="shared" si="6"/>
        <v>0</v>
      </c>
      <c r="N65" s="7">
        <f t="shared" si="7"/>
        <v>80</v>
      </c>
      <c r="O65" s="7">
        <f t="shared" si="8"/>
        <v>0</v>
      </c>
      <c r="P65" s="7">
        <f t="shared" si="9"/>
        <v>98.33333333333333</v>
      </c>
      <c r="Q65" s="7">
        <f t="shared" si="10"/>
        <v>0</v>
      </c>
      <c r="R65" s="7">
        <v>1</v>
      </c>
      <c r="S65" s="7">
        <f t="shared" si="11"/>
        <v>0</v>
      </c>
      <c r="T65" s="7">
        <f t="shared" si="12"/>
        <v>42</v>
      </c>
      <c r="U65" s="7">
        <f t="shared" si="13"/>
        <v>0</v>
      </c>
    </row>
    <row r="66" spans="1:21" ht="13.5">
      <c r="A66" s="2" t="s">
        <v>171</v>
      </c>
      <c r="B66">
        <f t="shared" si="14"/>
        <v>0</v>
      </c>
      <c r="C66">
        <v>21</v>
      </c>
      <c r="D66">
        <v>6</v>
      </c>
      <c r="E66">
        <v>3</v>
      </c>
      <c r="F66">
        <v>2</v>
      </c>
      <c r="G66">
        <v>0</v>
      </c>
      <c r="H66" s="7">
        <f t="shared" si="1"/>
        <v>98.33333333333333</v>
      </c>
      <c r="I66" s="7">
        <f t="shared" si="2"/>
        <v>0</v>
      </c>
      <c r="J66" s="7">
        <f t="shared" si="3"/>
        <v>80.83333333333333</v>
      </c>
      <c r="K66" s="7">
        <f t="shared" si="4"/>
        <v>0</v>
      </c>
      <c r="L66" s="7">
        <f t="shared" si="5"/>
        <v>133.33333333333331</v>
      </c>
      <c r="M66" s="7">
        <f t="shared" si="6"/>
        <v>0</v>
      </c>
      <c r="N66" s="7">
        <f t="shared" si="7"/>
        <v>80</v>
      </c>
      <c r="O66" s="7">
        <f t="shared" si="8"/>
        <v>0</v>
      </c>
      <c r="P66" s="7">
        <f t="shared" si="9"/>
        <v>127.83333333333333</v>
      </c>
      <c r="Q66" s="7">
        <f t="shared" si="10"/>
        <v>0</v>
      </c>
      <c r="R66" s="7">
        <v>1</v>
      </c>
      <c r="S66" s="7">
        <f t="shared" si="11"/>
        <v>0</v>
      </c>
      <c r="T66" s="7">
        <f t="shared" si="12"/>
        <v>42</v>
      </c>
      <c r="U66" s="7">
        <f t="shared" si="13"/>
        <v>0</v>
      </c>
    </row>
    <row r="67" spans="1:21" ht="13.5">
      <c r="A67" s="2" t="s">
        <v>45</v>
      </c>
      <c r="B67">
        <f t="shared" si="14"/>
        <v>0</v>
      </c>
      <c r="C67">
        <v>21</v>
      </c>
      <c r="D67">
        <v>6</v>
      </c>
      <c r="E67">
        <v>4</v>
      </c>
      <c r="F67">
        <v>0</v>
      </c>
      <c r="G67">
        <v>0</v>
      </c>
      <c r="H67" s="7">
        <f t="shared" si="1"/>
        <v>118</v>
      </c>
      <c r="I67" s="7">
        <f t="shared" si="2"/>
        <v>0</v>
      </c>
      <c r="J67" s="7">
        <f t="shared" si="3"/>
        <v>97</v>
      </c>
      <c r="K67" s="7">
        <f t="shared" si="4"/>
        <v>0</v>
      </c>
      <c r="L67" s="7">
        <f t="shared" si="5"/>
        <v>160</v>
      </c>
      <c r="M67" s="7">
        <f t="shared" si="6"/>
        <v>0</v>
      </c>
      <c r="N67" s="7">
        <f t="shared" si="7"/>
        <v>80</v>
      </c>
      <c r="O67" s="7">
        <f t="shared" si="8"/>
        <v>0</v>
      </c>
      <c r="P67" s="7">
        <f t="shared" si="9"/>
        <v>118</v>
      </c>
      <c r="Q67" s="7">
        <f t="shared" si="10"/>
        <v>0</v>
      </c>
      <c r="R67" s="7">
        <v>1</v>
      </c>
      <c r="S67" s="7">
        <f t="shared" si="11"/>
        <v>0</v>
      </c>
      <c r="T67" s="7">
        <f t="shared" si="12"/>
        <v>42</v>
      </c>
      <c r="U67" s="7">
        <f t="shared" si="13"/>
        <v>0</v>
      </c>
    </row>
    <row r="68" spans="1:21" ht="13.5">
      <c r="A68" s="2" t="s">
        <v>46</v>
      </c>
      <c r="B68">
        <f t="shared" si="14"/>
        <v>3</v>
      </c>
      <c r="C68">
        <v>21</v>
      </c>
      <c r="D68">
        <v>6</v>
      </c>
      <c r="E68">
        <v>1</v>
      </c>
      <c r="F68">
        <v>0</v>
      </c>
      <c r="G68">
        <v>0</v>
      </c>
      <c r="H68" s="7">
        <f t="shared" si="1"/>
        <v>59</v>
      </c>
      <c r="I68" s="7">
        <f t="shared" si="2"/>
        <v>177</v>
      </c>
      <c r="J68" s="7">
        <f t="shared" si="3"/>
        <v>48.5</v>
      </c>
      <c r="K68" s="7">
        <f t="shared" si="4"/>
        <v>145.5</v>
      </c>
      <c r="L68" s="7">
        <f t="shared" si="5"/>
        <v>80</v>
      </c>
      <c r="M68" s="7">
        <f t="shared" si="6"/>
        <v>240</v>
      </c>
      <c r="N68" s="7">
        <f t="shared" si="7"/>
        <v>80</v>
      </c>
      <c r="O68" s="7">
        <f t="shared" si="8"/>
        <v>240</v>
      </c>
      <c r="P68" s="7">
        <f t="shared" si="9"/>
        <v>59</v>
      </c>
      <c r="Q68" s="7">
        <f t="shared" si="10"/>
        <v>177</v>
      </c>
      <c r="R68" s="7">
        <v>1</v>
      </c>
      <c r="S68" s="7">
        <f t="shared" si="11"/>
        <v>3</v>
      </c>
      <c r="T68" s="7">
        <f t="shared" si="12"/>
        <v>42</v>
      </c>
      <c r="U68" s="7">
        <f t="shared" si="13"/>
        <v>126</v>
      </c>
    </row>
    <row r="69" spans="1:21" ht="13.5">
      <c r="A69" s="2" t="s">
        <v>172</v>
      </c>
      <c r="B69">
        <f aca="true" t="shared" si="15" ref="B69:B100">NumAppear($A$1,A69)</f>
        <v>1</v>
      </c>
      <c r="C69">
        <v>21</v>
      </c>
      <c r="D69">
        <v>6</v>
      </c>
      <c r="E69">
        <v>1</v>
      </c>
      <c r="F69">
        <v>2</v>
      </c>
      <c r="G69">
        <v>0</v>
      </c>
      <c r="H69" s="7">
        <f t="shared" si="1"/>
        <v>59</v>
      </c>
      <c r="I69" s="7">
        <f t="shared" si="2"/>
        <v>59</v>
      </c>
      <c r="J69" s="7">
        <f t="shared" si="3"/>
        <v>48.5</v>
      </c>
      <c r="K69" s="7">
        <f t="shared" si="4"/>
        <v>48.5</v>
      </c>
      <c r="L69" s="7">
        <f t="shared" si="5"/>
        <v>80</v>
      </c>
      <c r="M69" s="7">
        <f t="shared" si="6"/>
        <v>80</v>
      </c>
      <c r="N69" s="7">
        <f t="shared" si="7"/>
        <v>80</v>
      </c>
      <c r="O69" s="7">
        <f t="shared" si="8"/>
        <v>80</v>
      </c>
      <c r="P69" s="7">
        <f t="shared" si="9"/>
        <v>76.7</v>
      </c>
      <c r="Q69" s="7">
        <f t="shared" si="10"/>
        <v>76.7</v>
      </c>
      <c r="R69" s="7">
        <v>1</v>
      </c>
      <c r="S69" s="7">
        <f t="shared" si="11"/>
        <v>1</v>
      </c>
      <c r="T69" s="7">
        <f t="shared" si="12"/>
        <v>42</v>
      </c>
      <c r="U69" s="7">
        <f t="shared" si="13"/>
        <v>42</v>
      </c>
    </row>
    <row r="70" spans="1:21" ht="13.5">
      <c r="A70" s="2" t="s">
        <v>47</v>
      </c>
      <c r="B70">
        <f t="shared" si="15"/>
        <v>2</v>
      </c>
      <c r="C70">
        <v>21</v>
      </c>
      <c r="D70">
        <v>6</v>
      </c>
      <c r="E70">
        <v>2</v>
      </c>
      <c r="F70">
        <v>0</v>
      </c>
      <c r="G70">
        <v>0</v>
      </c>
      <c r="H70" s="7">
        <f aca="true" t="shared" si="16" ref="H70:H109">(38+C70)*((E70-1)/3+1)</f>
        <v>78.66666666666666</v>
      </c>
      <c r="I70" s="7">
        <f aca="true" t="shared" si="17" ref="I70:I109">B70*H70</f>
        <v>157.33333333333331</v>
      </c>
      <c r="J70" s="7">
        <f aca="true" t="shared" si="18" ref="J70:J109">(38+0.5*C70)*((E70-1)/3+1)</f>
        <v>64.66666666666666</v>
      </c>
      <c r="K70" s="7">
        <f aca="true" t="shared" si="19" ref="K70:K109">B70*J70</f>
        <v>129.33333333333331</v>
      </c>
      <c r="L70" s="7">
        <f aca="true" t="shared" si="20" ref="L70:L109">(38+2*C70)*((E70-1)/3+1)</f>
        <v>106.66666666666666</v>
      </c>
      <c r="M70" s="7">
        <f aca="true" t="shared" si="21" ref="M70:M109">B70*L70</f>
        <v>213.33333333333331</v>
      </c>
      <c r="N70" s="7">
        <f aca="true" t="shared" si="22" ref="N70:N109">(38+2*C70)</f>
        <v>80</v>
      </c>
      <c r="O70" s="7">
        <f aca="true" t="shared" si="23" ref="O70:O109">B70*N70</f>
        <v>160</v>
      </c>
      <c r="P70" s="7">
        <f aca="true" t="shared" si="24" ref="P70:P109">(38+C70)*((E70-1)/3+1)*IF(F70=0,1,1.3)</f>
        <v>78.66666666666666</v>
      </c>
      <c r="Q70" s="7">
        <f aca="true" t="shared" si="25" ref="Q70:Q109">B70*P70</f>
        <v>157.33333333333331</v>
      </c>
      <c r="R70" s="7">
        <v>1</v>
      </c>
      <c r="S70" s="7">
        <f aca="true" t="shared" si="26" ref="S70:S109">B70*R70</f>
        <v>2</v>
      </c>
      <c r="T70" s="7">
        <f aca="true" t="shared" si="27" ref="T70:T109">C70*2</f>
        <v>42</v>
      </c>
      <c r="U70" s="7">
        <f aca="true" t="shared" si="28" ref="U70:U109">B70*T70</f>
        <v>84</v>
      </c>
    </row>
    <row r="71" spans="1:21" ht="13.5">
      <c r="A71" s="2" t="s">
        <v>173</v>
      </c>
      <c r="B71">
        <f t="shared" si="15"/>
        <v>2</v>
      </c>
      <c r="C71">
        <v>21</v>
      </c>
      <c r="D71">
        <v>6</v>
      </c>
      <c r="E71">
        <v>2</v>
      </c>
      <c r="F71">
        <v>2</v>
      </c>
      <c r="G71">
        <v>0</v>
      </c>
      <c r="H71" s="7">
        <f t="shared" si="16"/>
        <v>78.66666666666666</v>
      </c>
      <c r="I71" s="7">
        <f t="shared" si="17"/>
        <v>157.33333333333331</v>
      </c>
      <c r="J71" s="7">
        <f t="shared" si="18"/>
        <v>64.66666666666666</v>
      </c>
      <c r="K71" s="7">
        <f t="shared" si="19"/>
        <v>129.33333333333331</v>
      </c>
      <c r="L71" s="7">
        <f t="shared" si="20"/>
        <v>106.66666666666666</v>
      </c>
      <c r="M71" s="7">
        <f t="shared" si="21"/>
        <v>213.33333333333331</v>
      </c>
      <c r="N71" s="7">
        <f t="shared" si="22"/>
        <v>80</v>
      </c>
      <c r="O71" s="7">
        <f t="shared" si="23"/>
        <v>160</v>
      </c>
      <c r="P71" s="7">
        <f t="shared" si="24"/>
        <v>102.26666666666665</v>
      </c>
      <c r="Q71" s="7">
        <f t="shared" si="25"/>
        <v>204.5333333333333</v>
      </c>
      <c r="R71" s="7">
        <v>1</v>
      </c>
      <c r="S71" s="7">
        <f t="shared" si="26"/>
        <v>2</v>
      </c>
      <c r="T71" s="7">
        <f t="shared" si="27"/>
        <v>42</v>
      </c>
      <c r="U71" s="7">
        <f t="shared" si="28"/>
        <v>84</v>
      </c>
    </row>
    <row r="72" spans="1:21" ht="13.5">
      <c r="A72" s="2" t="s">
        <v>48</v>
      </c>
      <c r="B72">
        <f t="shared" si="15"/>
        <v>1</v>
      </c>
      <c r="C72">
        <v>21</v>
      </c>
      <c r="D72">
        <v>6</v>
      </c>
      <c r="E72">
        <v>3</v>
      </c>
      <c r="F72">
        <v>0</v>
      </c>
      <c r="G72">
        <v>0</v>
      </c>
      <c r="H72" s="7">
        <f t="shared" si="16"/>
        <v>98.33333333333333</v>
      </c>
      <c r="I72" s="7">
        <f t="shared" si="17"/>
        <v>98.33333333333333</v>
      </c>
      <c r="J72" s="7">
        <f t="shared" si="18"/>
        <v>80.83333333333333</v>
      </c>
      <c r="K72" s="7">
        <f t="shared" si="19"/>
        <v>80.83333333333333</v>
      </c>
      <c r="L72" s="7">
        <f t="shared" si="20"/>
        <v>133.33333333333331</v>
      </c>
      <c r="M72" s="7">
        <f t="shared" si="21"/>
        <v>133.33333333333331</v>
      </c>
      <c r="N72" s="7">
        <f t="shared" si="22"/>
        <v>80</v>
      </c>
      <c r="O72" s="7">
        <f t="shared" si="23"/>
        <v>80</v>
      </c>
      <c r="P72" s="7">
        <f t="shared" si="24"/>
        <v>98.33333333333333</v>
      </c>
      <c r="Q72" s="7">
        <f t="shared" si="25"/>
        <v>98.33333333333333</v>
      </c>
      <c r="R72" s="7">
        <v>1</v>
      </c>
      <c r="S72" s="7">
        <f t="shared" si="26"/>
        <v>1</v>
      </c>
      <c r="T72" s="7">
        <f t="shared" si="27"/>
        <v>42</v>
      </c>
      <c r="U72" s="7">
        <f t="shared" si="28"/>
        <v>42</v>
      </c>
    </row>
    <row r="73" spans="1:21" ht="13.5">
      <c r="A73" s="2" t="s">
        <v>174</v>
      </c>
      <c r="B73">
        <f t="shared" si="15"/>
        <v>2</v>
      </c>
      <c r="C73">
        <v>21</v>
      </c>
      <c r="D73">
        <v>6</v>
      </c>
      <c r="E73">
        <v>3</v>
      </c>
      <c r="F73">
        <v>2</v>
      </c>
      <c r="G73">
        <v>0</v>
      </c>
      <c r="H73" s="7">
        <f t="shared" si="16"/>
        <v>98.33333333333333</v>
      </c>
      <c r="I73" s="7">
        <f t="shared" si="17"/>
        <v>196.66666666666666</v>
      </c>
      <c r="J73" s="7">
        <f t="shared" si="18"/>
        <v>80.83333333333333</v>
      </c>
      <c r="K73" s="7">
        <f t="shared" si="19"/>
        <v>161.66666666666666</v>
      </c>
      <c r="L73" s="7">
        <f t="shared" si="20"/>
        <v>133.33333333333331</v>
      </c>
      <c r="M73" s="7">
        <f t="shared" si="21"/>
        <v>266.66666666666663</v>
      </c>
      <c r="N73" s="7">
        <f t="shared" si="22"/>
        <v>80</v>
      </c>
      <c r="O73" s="7">
        <f t="shared" si="23"/>
        <v>160</v>
      </c>
      <c r="P73" s="7">
        <f t="shared" si="24"/>
        <v>127.83333333333333</v>
      </c>
      <c r="Q73" s="7">
        <f t="shared" si="25"/>
        <v>255.66666666666666</v>
      </c>
      <c r="R73" s="7">
        <v>1</v>
      </c>
      <c r="S73" s="7">
        <f t="shared" si="26"/>
        <v>2</v>
      </c>
      <c r="T73" s="7">
        <f t="shared" si="27"/>
        <v>42</v>
      </c>
      <c r="U73" s="7">
        <f t="shared" si="28"/>
        <v>84</v>
      </c>
    </row>
    <row r="74" spans="1:21" ht="13.5">
      <c r="A74" s="2" t="s">
        <v>49</v>
      </c>
      <c r="B74">
        <f t="shared" si="15"/>
        <v>0</v>
      </c>
      <c r="C74">
        <v>21</v>
      </c>
      <c r="D74">
        <v>6</v>
      </c>
      <c r="E74">
        <v>4</v>
      </c>
      <c r="F74">
        <v>0</v>
      </c>
      <c r="G74">
        <v>0</v>
      </c>
      <c r="H74" s="7">
        <f t="shared" si="16"/>
        <v>118</v>
      </c>
      <c r="I74" s="7">
        <f t="shared" si="17"/>
        <v>0</v>
      </c>
      <c r="J74" s="7">
        <f t="shared" si="18"/>
        <v>97</v>
      </c>
      <c r="K74" s="7">
        <f t="shared" si="19"/>
        <v>0</v>
      </c>
      <c r="L74" s="7">
        <f t="shared" si="20"/>
        <v>160</v>
      </c>
      <c r="M74" s="7">
        <f t="shared" si="21"/>
        <v>0</v>
      </c>
      <c r="N74" s="7">
        <f t="shared" si="22"/>
        <v>80</v>
      </c>
      <c r="O74" s="7">
        <f t="shared" si="23"/>
        <v>0</v>
      </c>
      <c r="P74" s="7">
        <f t="shared" si="24"/>
        <v>118</v>
      </c>
      <c r="Q74" s="7">
        <f t="shared" si="25"/>
        <v>0</v>
      </c>
      <c r="R74" s="7">
        <v>1</v>
      </c>
      <c r="S74" s="7">
        <f t="shared" si="26"/>
        <v>0</v>
      </c>
      <c r="T74" s="7">
        <f t="shared" si="27"/>
        <v>42</v>
      </c>
      <c r="U74" s="7">
        <f t="shared" si="28"/>
        <v>0</v>
      </c>
    </row>
    <row r="75" spans="1:21" ht="13.5">
      <c r="A75" s="2" t="s">
        <v>50</v>
      </c>
      <c r="B75">
        <f t="shared" si="15"/>
        <v>2</v>
      </c>
      <c r="C75">
        <v>21</v>
      </c>
      <c r="D75">
        <v>6</v>
      </c>
      <c r="E75">
        <v>1</v>
      </c>
      <c r="F75">
        <v>1</v>
      </c>
      <c r="G75">
        <v>0</v>
      </c>
      <c r="H75" s="7">
        <f t="shared" si="16"/>
        <v>59</v>
      </c>
      <c r="I75" s="7">
        <f t="shared" si="17"/>
        <v>118</v>
      </c>
      <c r="J75" s="7">
        <f t="shared" si="18"/>
        <v>48.5</v>
      </c>
      <c r="K75" s="7">
        <f t="shared" si="19"/>
        <v>97</v>
      </c>
      <c r="L75" s="7">
        <f t="shared" si="20"/>
        <v>80</v>
      </c>
      <c r="M75" s="7">
        <f t="shared" si="21"/>
        <v>160</v>
      </c>
      <c r="N75" s="7">
        <f t="shared" si="22"/>
        <v>80</v>
      </c>
      <c r="O75" s="7">
        <f t="shared" si="23"/>
        <v>160</v>
      </c>
      <c r="P75" s="7">
        <f t="shared" si="24"/>
        <v>76.7</v>
      </c>
      <c r="Q75" s="7">
        <f t="shared" si="25"/>
        <v>153.4</v>
      </c>
      <c r="R75" s="7">
        <v>1</v>
      </c>
      <c r="S75" s="7">
        <f t="shared" si="26"/>
        <v>2</v>
      </c>
      <c r="T75" s="7">
        <f t="shared" si="27"/>
        <v>42</v>
      </c>
      <c r="U75" s="7">
        <f t="shared" si="28"/>
        <v>84</v>
      </c>
    </row>
    <row r="76" spans="1:21" ht="13.5">
      <c r="A76" s="2" t="s">
        <v>51</v>
      </c>
      <c r="B76">
        <f t="shared" si="15"/>
        <v>0</v>
      </c>
      <c r="C76">
        <v>21</v>
      </c>
      <c r="D76">
        <v>6</v>
      </c>
      <c r="E76">
        <v>2</v>
      </c>
      <c r="F76">
        <v>1</v>
      </c>
      <c r="G76">
        <v>0</v>
      </c>
      <c r="H76" s="7">
        <f t="shared" si="16"/>
        <v>78.66666666666666</v>
      </c>
      <c r="I76" s="7">
        <f t="shared" si="17"/>
        <v>0</v>
      </c>
      <c r="J76" s="7">
        <f t="shared" si="18"/>
        <v>64.66666666666666</v>
      </c>
      <c r="K76" s="7">
        <f t="shared" si="19"/>
        <v>0</v>
      </c>
      <c r="L76" s="7">
        <f t="shared" si="20"/>
        <v>106.66666666666666</v>
      </c>
      <c r="M76" s="7">
        <f t="shared" si="21"/>
        <v>0</v>
      </c>
      <c r="N76" s="7">
        <f t="shared" si="22"/>
        <v>80</v>
      </c>
      <c r="O76" s="7">
        <f t="shared" si="23"/>
        <v>0</v>
      </c>
      <c r="P76" s="7">
        <f t="shared" si="24"/>
        <v>102.26666666666665</v>
      </c>
      <c r="Q76" s="7">
        <f t="shared" si="25"/>
        <v>0</v>
      </c>
      <c r="R76" s="7">
        <v>1</v>
      </c>
      <c r="S76" s="7">
        <f t="shared" si="26"/>
        <v>0</v>
      </c>
      <c r="T76" s="7">
        <f t="shared" si="27"/>
        <v>42</v>
      </c>
      <c r="U76" s="7">
        <f t="shared" si="28"/>
        <v>0</v>
      </c>
    </row>
    <row r="77" spans="1:21" ht="13.5">
      <c r="A77" s="2" t="s">
        <v>65</v>
      </c>
      <c r="B77">
        <f t="shared" si="15"/>
        <v>0</v>
      </c>
      <c r="C77">
        <v>21</v>
      </c>
      <c r="D77">
        <v>6</v>
      </c>
      <c r="E77">
        <v>2</v>
      </c>
      <c r="F77">
        <v>2</v>
      </c>
      <c r="G77">
        <v>0</v>
      </c>
      <c r="H77" s="7">
        <f t="shared" si="16"/>
        <v>78.66666666666666</v>
      </c>
      <c r="I77" s="7">
        <f t="shared" si="17"/>
        <v>0</v>
      </c>
      <c r="J77" s="7">
        <f t="shared" si="18"/>
        <v>64.66666666666666</v>
      </c>
      <c r="K77" s="7">
        <f t="shared" si="19"/>
        <v>0</v>
      </c>
      <c r="L77" s="7">
        <f t="shared" si="20"/>
        <v>106.66666666666666</v>
      </c>
      <c r="M77" s="7">
        <f t="shared" si="21"/>
        <v>0</v>
      </c>
      <c r="N77" s="7">
        <f t="shared" si="22"/>
        <v>80</v>
      </c>
      <c r="O77" s="7">
        <f t="shared" si="23"/>
        <v>0</v>
      </c>
      <c r="P77" s="7">
        <f t="shared" si="24"/>
        <v>102.26666666666665</v>
      </c>
      <c r="Q77" s="7">
        <f t="shared" si="25"/>
        <v>0</v>
      </c>
      <c r="R77" s="7">
        <v>1</v>
      </c>
      <c r="S77" s="7">
        <f t="shared" si="26"/>
        <v>0</v>
      </c>
      <c r="T77" s="7">
        <f t="shared" si="27"/>
        <v>42</v>
      </c>
      <c r="U77" s="7">
        <f t="shared" si="28"/>
        <v>0</v>
      </c>
    </row>
    <row r="78" spans="1:21" ht="13.5">
      <c r="A78" s="2" t="s">
        <v>52</v>
      </c>
      <c r="B78">
        <f t="shared" si="15"/>
        <v>3</v>
      </c>
      <c r="C78">
        <v>21</v>
      </c>
      <c r="D78">
        <v>6</v>
      </c>
      <c r="E78">
        <v>3</v>
      </c>
      <c r="F78">
        <v>1</v>
      </c>
      <c r="G78">
        <v>0</v>
      </c>
      <c r="H78" s="7">
        <f t="shared" si="16"/>
        <v>98.33333333333333</v>
      </c>
      <c r="I78" s="7">
        <f t="shared" si="17"/>
        <v>295</v>
      </c>
      <c r="J78" s="7">
        <f t="shared" si="18"/>
        <v>80.83333333333333</v>
      </c>
      <c r="K78" s="7">
        <f t="shared" si="19"/>
        <v>242.5</v>
      </c>
      <c r="L78" s="7">
        <f t="shared" si="20"/>
        <v>133.33333333333331</v>
      </c>
      <c r="M78" s="7">
        <f t="shared" si="21"/>
        <v>399.99999999999994</v>
      </c>
      <c r="N78" s="7">
        <f t="shared" si="22"/>
        <v>80</v>
      </c>
      <c r="O78" s="7">
        <f t="shared" si="23"/>
        <v>240</v>
      </c>
      <c r="P78" s="7">
        <f t="shared" si="24"/>
        <v>127.83333333333333</v>
      </c>
      <c r="Q78" s="7">
        <f t="shared" si="25"/>
        <v>383.5</v>
      </c>
      <c r="R78" s="7">
        <v>1</v>
      </c>
      <c r="S78" s="7">
        <f t="shared" si="26"/>
        <v>3</v>
      </c>
      <c r="T78" s="7">
        <f t="shared" si="27"/>
        <v>42</v>
      </c>
      <c r="U78" s="7">
        <f t="shared" si="28"/>
        <v>126</v>
      </c>
    </row>
    <row r="79" spans="1:21" ht="13.5">
      <c r="A79" s="2" t="s">
        <v>53</v>
      </c>
      <c r="B79">
        <f t="shared" si="15"/>
        <v>0</v>
      </c>
      <c r="C79">
        <v>21</v>
      </c>
      <c r="D79">
        <v>6</v>
      </c>
      <c r="E79">
        <v>4</v>
      </c>
      <c r="F79">
        <v>1</v>
      </c>
      <c r="G79">
        <v>0</v>
      </c>
      <c r="H79" s="7">
        <f t="shared" si="16"/>
        <v>118</v>
      </c>
      <c r="I79" s="7">
        <f t="shared" si="17"/>
        <v>0</v>
      </c>
      <c r="J79" s="7">
        <f t="shared" si="18"/>
        <v>97</v>
      </c>
      <c r="K79" s="7">
        <f t="shared" si="19"/>
        <v>0</v>
      </c>
      <c r="L79" s="7">
        <f t="shared" si="20"/>
        <v>160</v>
      </c>
      <c r="M79" s="7">
        <f t="shared" si="21"/>
        <v>0</v>
      </c>
      <c r="N79" s="7">
        <f t="shared" si="22"/>
        <v>80</v>
      </c>
      <c r="O79" s="7">
        <f t="shared" si="23"/>
        <v>0</v>
      </c>
      <c r="P79" s="7">
        <f t="shared" si="24"/>
        <v>153.4</v>
      </c>
      <c r="Q79" s="7">
        <f t="shared" si="25"/>
        <v>0</v>
      </c>
      <c r="R79" s="7">
        <v>1</v>
      </c>
      <c r="S79" s="7">
        <f t="shared" si="26"/>
        <v>0</v>
      </c>
      <c r="T79" s="7">
        <f t="shared" si="27"/>
        <v>42</v>
      </c>
      <c r="U79" s="7">
        <f t="shared" si="28"/>
        <v>0</v>
      </c>
    </row>
    <row r="80" spans="1:21" ht="13.5">
      <c r="A80" s="2" t="s">
        <v>54</v>
      </c>
      <c r="B80">
        <f t="shared" si="15"/>
        <v>2</v>
      </c>
      <c r="C80">
        <v>21</v>
      </c>
      <c r="D80">
        <v>6</v>
      </c>
      <c r="E80">
        <v>1</v>
      </c>
      <c r="F80">
        <v>1</v>
      </c>
      <c r="G80">
        <v>0</v>
      </c>
      <c r="H80" s="7">
        <f t="shared" si="16"/>
        <v>59</v>
      </c>
      <c r="I80" s="7">
        <f t="shared" si="17"/>
        <v>118</v>
      </c>
      <c r="J80" s="7">
        <f t="shared" si="18"/>
        <v>48.5</v>
      </c>
      <c r="K80" s="7">
        <f t="shared" si="19"/>
        <v>97</v>
      </c>
      <c r="L80" s="7">
        <f t="shared" si="20"/>
        <v>80</v>
      </c>
      <c r="M80" s="7">
        <f t="shared" si="21"/>
        <v>160</v>
      </c>
      <c r="N80" s="7">
        <f t="shared" si="22"/>
        <v>80</v>
      </c>
      <c r="O80" s="7">
        <f t="shared" si="23"/>
        <v>160</v>
      </c>
      <c r="P80" s="7">
        <f t="shared" si="24"/>
        <v>76.7</v>
      </c>
      <c r="Q80" s="7">
        <f t="shared" si="25"/>
        <v>153.4</v>
      </c>
      <c r="R80" s="7">
        <v>1</v>
      </c>
      <c r="S80" s="7">
        <f t="shared" si="26"/>
        <v>2</v>
      </c>
      <c r="T80" s="7">
        <f t="shared" si="27"/>
        <v>42</v>
      </c>
      <c r="U80" s="7">
        <f t="shared" si="28"/>
        <v>84</v>
      </c>
    </row>
    <row r="81" spans="1:21" ht="13.5">
      <c r="A81" s="2" t="s">
        <v>55</v>
      </c>
      <c r="B81">
        <f t="shared" si="15"/>
        <v>1</v>
      </c>
      <c r="C81">
        <v>21</v>
      </c>
      <c r="D81">
        <v>6</v>
      </c>
      <c r="E81">
        <v>2</v>
      </c>
      <c r="F81">
        <v>1</v>
      </c>
      <c r="G81">
        <v>0</v>
      </c>
      <c r="H81" s="7">
        <f t="shared" si="16"/>
        <v>78.66666666666666</v>
      </c>
      <c r="I81" s="7">
        <f t="shared" si="17"/>
        <v>78.66666666666666</v>
      </c>
      <c r="J81" s="7">
        <f t="shared" si="18"/>
        <v>64.66666666666666</v>
      </c>
      <c r="K81" s="7">
        <f t="shared" si="19"/>
        <v>64.66666666666666</v>
      </c>
      <c r="L81" s="7">
        <f t="shared" si="20"/>
        <v>106.66666666666666</v>
      </c>
      <c r="M81" s="7">
        <f t="shared" si="21"/>
        <v>106.66666666666666</v>
      </c>
      <c r="N81" s="7">
        <f t="shared" si="22"/>
        <v>80</v>
      </c>
      <c r="O81" s="7">
        <f t="shared" si="23"/>
        <v>80</v>
      </c>
      <c r="P81" s="7">
        <f t="shared" si="24"/>
        <v>102.26666666666665</v>
      </c>
      <c r="Q81" s="7">
        <f t="shared" si="25"/>
        <v>102.26666666666665</v>
      </c>
      <c r="R81" s="7">
        <v>1</v>
      </c>
      <c r="S81" s="7">
        <f t="shared" si="26"/>
        <v>1</v>
      </c>
      <c r="T81" s="7">
        <f t="shared" si="27"/>
        <v>42</v>
      </c>
      <c r="U81" s="7">
        <f t="shared" si="28"/>
        <v>42</v>
      </c>
    </row>
    <row r="82" spans="1:21" ht="13.5">
      <c r="A82" s="2" t="s">
        <v>56</v>
      </c>
      <c r="B82">
        <f t="shared" si="15"/>
        <v>6</v>
      </c>
      <c r="C82">
        <v>21</v>
      </c>
      <c r="D82">
        <v>6</v>
      </c>
      <c r="E82">
        <v>3</v>
      </c>
      <c r="F82">
        <v>1</v>
      </c>
      <c r="G82">
        <v>0</v>
      </c>
      <c r="H82" s="7">
        <f t="shared" si="16"/>
        <v>98.33333333333333</v>
      </c>
      <c r="I82" s="7">
        <f t="shared" si="17"/>
        <v>590</v>
      </c>
      <c r="J82" s="7">
        <f t="shared" si="18"/>
        <v>80.83333333333333</v>
      </c>
      <c r="K82" s="7">
        <f t="shared" si="19"/>
        <v>485</v>
      </c>
      <c r="L82" s="7">
        <f t="shared" si="20"/>
        <v>133.33333333333331</v>
      </c>
      <c r="M82" s="7">
        <f t="shared" si="21"/>
        <v>799.9999999999999</v>
      </c>
      <c r="N82" s="7">
        <f t="shared" si="22"/>
        <v>80</v>
      </c>
      <c r="O82" s="7">
        <f t="shared" si="23"/>
        <v>480</v>
      </c>
      <c r="P82" s="7">
        <f t="shared" si="24"/>
        <v>127.83333333333333</v>
      </c>
      <c r="Q82" s="7">
        <f t="shared" si="25"/>
        <v>767</v>
      </c>
      <c r="R82" s="7">
        <v>1</v>
      </c>
      <c r="S82" s="7">
        <f t="shared" si="26"/>
        <v>6</v>
      </c>
      <c r="T82" s="7">
        <f t="shared" si="27"/>
        <v>42</v>
      </c>
      <c r="U82" s="7">
        <f t="shared" si="28"/>
        <v>252</v>
      </c>
    </row>
    <row r="83" spans="1:21" ht="13.5">
      <c r="A83" s="2" t="s">
        <v>57</v>
      </c>
      <c r="B83">
        <f t="shared" si="15"/>
        <v>0</v>
      </c>
      <c r="C83">
        <v>21</v>
      </c>
      <c r="D83">
        <v>6</v>
      </c>
      <c r="E83">
        <v>4</v>
      </c>
      <c r="F83">
        <v>1</v>
      </c>
      <c r="G83">
        <v>0</v>
      </c>
      <c r="H83" s="7">
        <f t="shared" si="16"/>
        <v>118</v>
      </c>
      <c r="I83" s="7">
        <f t="shared" si="17"/>
        <v>0</v>
      </c>
      <c r="J83" s="7">
        <f t="shared" si="18"/>
        <v>97</v>
      </c>
      <c r="K83" s="7">
        <f t="shared" si="19"/>
        <v>0</v>
      </c>
      <c r="L83" s="7">
        <f t="shared" si="20"/>
        <v>160</v>
      </c>
      <c r="M83" s="7">
        <f t="shared" si="21"/>
        <v>0</v>
      </c>
      <c r="N83" s="7">
        <f t="shared" si="22"/>
        <v>80</v>
      </c>
      <c r="O83" s="7">
        <f t="shared" si="23"/>
        <v>0</v>
      </c>
      <c r="P83" s="7">
        <f t="shared" si="24"/>
        <v>153.4</v>
      </c>
      <c r="Q83" s="7">
        <f t="shared" si="25"/>
        <v>0</v>
      </c>
      <c r="R83" s="7">
        <v>1</v>
      </c>
      <c r="S83" s="7">
        <f t="shared" si="26"/>
        <v>0</v>
      </c>
      <c r="T83" s="7">
        <f t="shared" si="27"/>
        <v>42</v>
      </c>
      <c r="U83" s="7">
        <f t="shared" si="28"/>
        <v>0</v>
      </c>
    </row>
    <row r="84" spans="1:21" ht="13.5">
      <c r="A84" s="2" t="s">
        <v>58</v>
      </c>
      <c r="B84">
        <f t="shared" si="15"/>
        <v>1</v>
      </c>
      <c r="C84">
        <v>21</v>
      </c>
      <c r="D84">
        <v>7</v>
      </c>
      <c r="E84">
        <v>1</v>
      </c>
      <c r="F84">
        <v>0</v>
      </c>
      <c r="G84">
        <v>0</v>
      </c>
      <c r="H84" s="7">
        <f t="shared" si="16"/>
        <v>59</v>
      </c>
      <c r="I84" s="7">
        <f t="shared" si="17"/>
        <v>59</v>
      </c>
      <c r="J84" s="7">
        <f t="shared" si="18"/>
        <v>48.5</v>
      </c>
      <c r="K84" s="7">
        <f t="shared" si="19"/>
        <v>48.5</v>
      </c>
      <c r="L84" s="7">
        <f t="shared" si="20"/>
        <v>80</v>
      </c>
      <c r="M84" s="7">
        <f t="shared" si="21"/>
        <v>80</v>
      </c>
      <c r="N84" s="7">
        <f t="shared" si="22"/>
        <v>80</v>
      </c>
      <c r="O84" s="7">
        <f t="shared" si="23"/>
        <v>80</v>
      </c>
      <c r="P84" s="7">
        <f t="shared" si="24"/>
        <v>59</v>
      </c>
      <c r="Q84" s="7">
        <f t="shared" si="25"/>
        <v>59</v>
      </c>
      <c r="R84" s="7">
        <v>1</v>
      </c>
      <c r="S84" s="7">
        <f t="shared" si="26"/>
        <v>1</v>
      </c>
      <c r="T84" s="7">
        <f t="shared" si="27"/>
        <v>42</v>
      </c>
      <c r="U84" s="7">
        <f t="shared" si="28"/>
        <v>42</v>
      </c>
    </row>
    <row r="85" spans="1:21" ht="13.5">
      <c r="A85" s="2" t="s">
        <v>59</v>
      </c>
      <c r="B85">
        <f t="shared" si="15"/>
        <v>0</v>
      </c>
      <c r="C85">
        <v>21</v>
      </c>
      <c r="D85">
        <v>7</v>
      </c>
      <c r="E85">
        <v>1</v>
      </c>
      <c r="F85">
        <v>1</v>
      </c>
      <c r="G85">
        <v>0</v>
      </c>
      <c r="H85" s="7">
        <f t="shared" si="16"/>
        <v>59</v>
      </c>
      <c r="I85" s="7">
        <f t="shared" si="17"/>
        <v>0</v>
      </c>
      <c r="J85" s="7">
        <f t="shared" si="18"/>
        <v>48.5</v>
      </c>
      <c r="K85" s="7">
        <f t="shared" si="19"/>
        <v>0</v>
      </c>
      <c r="L85" s="7">
        <f t="shared" si="20"/>
        <v>80</v>
      </c>
      <c r="M85" s="7">
        <f t="shared" si="21"/>
        <v>0</v>
      </c>
      <c r="N85" s="7">
        <f t="shared" si="22"/>
        <v>80</v>
      </c>
      <c r="O85" s="7">
        <f t="shared" si="23"/>
        <v>0</v>
      </c>
      <c r="P85" s="7">
        <f t="shared" si="24"/>
        <v>76.7</v>
      </c>
      <c r="Q85" s="7">
        <f t="shared" si="25"/>
        <v>0</v>
      </c>
      <c r="R85" s="7">
        <v>1</v>
      </c>
      <c r="S85" s="7">
        <f t="shared" si="26"/>
        <v>0</v>
      </c>
      <c r="T85" s="7">
        <f t="shared" si="27"/>
        <v>42</v>
      </c>
      <c r="U85" s="7">
        <f t="shared" si="28"/>
        <v>0</v>
      </c>
    </row>
    <row r="86" spans="1:21" ht="13.5">
      <c r="A86" s="2" t="s">
        <v>60</v>
      </c>
      <c r="B86">
        <f t="shared" si="15"/>
        <v>1</v>
      </c>
      <c r="C86">
        <v>21</v>
      </c>
      <c r="D86">
        <v>7</v>
      </c>
      <c r="E86">
        <v>1</v>
      </c>
      <c r="F86">
        <v>2</v>
      </c>
      <c r="G86">
        <v>0</v>
      </c>
      <c r="H86" s="7">
        <f t="shared" si="16"/>
        <v>59</v>
      </c>
      <c r="I86" s="7">
        <f t="shared" si="17"/>
        <v>59</v>
      </c>
      <c r="J86" s="7">
        <f t="shared" si="18"/>
        <v>48.5</v>
      </c>
      <c r="K86" s="7">
        <f t="shared" si="19"/>
        <v>48.5</v>
      </c>
      <c r="L86" s="7">
        <f t="shared" si="20"/>
        <v>80</v>
      </c>
      <c r="M86" s="7">
        <f t="shared" si="21"/>
        <v>80</v>
      </c>
      <c r="N86" s="7">
        <f t="shared" si="22"/>
        <v>80</v>
      </c>
      <c r="O86" s="7">
        <f t="shared" si="23"/>
        <v>80</v>
      </c>
      <c r="P86" s="7">
        <f t="shared" si="24"/>
        <v>76.7</v>
      </c>
      <c r="Q86" s="7">
        <f t="shared" si="25"/>
        <v>76.7</v>
      </c>
      <c r="R86" s="7">
        <v>1</v>
      </c>
      <c r="S86" s="7">
        <f t="shared" si="26"/>
        <v>1</v>
      </c>
      <c r="T86" s="7">
        <f t="shared" si="27"/>
        <v>42</v>
      </c>
      <c r="U86" s="7">
        <f t="shared" si="28"/>
        <v>42</v>
      </c>
    </row>
    <row r="87" spans="1:21" ht="13.5">
      <c r="A87" s="2" t="s">
        <v>61</v>
      </c>
      <c r="B87">
        <f t="shared" si="15"/>
        <v>0</v>
      </c>
      <c r="C87">
        <v>34</v>
      </c>
      <c r="D87">
        <v>8</v>
      </c>
      <c r="E87">
        <v>1</v>
      </c>
      <c r="F87">
        <v>0</v>
      </c>
      <c r="G87">
        <v>0</v>
      </c>
      <c r="H87" s="7">
        <f t="shared" si="16"/>
        <v>72</v>
      </c>
      <c r="I87" s="7">
        <f t="shared" si="17"/>
        <v>0</v>
      </c>
      <c r="J87" s="7">
        <f t="shared" si="18"/>
        <v>55</v>
      </c>
      <c r="K87" s="7">
        <f t="shared" si="19"/>
        <v>0</v>
      </c>
      <c r="L87" s="7">
        <f t="shared" si="20"/>
        <v>106</v>
      </c>
      <c r="M87" s="7">
        <f t="shared" si="21"/>
        <v>0</v>
      </c>
      <c r="N87" s="7">
        <f t="shared" si="22"/>
        <v>106</v>
      </c>
      <c r="O87" s="7">
        <f t="shared" si="23"/>
        <v>0</v>
      </c>
      <c r="P87" s="7">
        <f t="shared" si="24"/>
        <v>72</v>
      </c>
      <c r="Q87" s="7">
        <f t="shared" si="25"/>
        <v>0</v>
      </c>
      <c r="R87" s="7">
        <v>1</v>
      </c>
      <c r="S87" s="7">
        <f t="shared" si="26"/>
        <v>0</v>
      </c>
      <c r="T87" s="7">
        <f t="shared" si="27"/>
        <v>68</v>
      </c>
      <c r="U87" s="7">
        <f t="shared" si="28"/>
        <v>0</v>
      </c>
    </row>
    <row r="88" spans="1:21" ht="13.5">
      <c r="A88" s="2" t="s">
        <v>175</v>
      </c>
      <c r="B88">
        <f t="shared" si="15"/>
        <v>0</v>
      </c>
      <c r="C88">
        <v>34</v>
      </c>
      <c r="D88">
        <v>8</v>
      </c>
      <c r="E88">
        <v>1</v>
      </c>
      <c r="F88">
        <v>2</v>
      </c>
      <c r="G88">
        <v>0</v>
      </c>
      <c r="H88" s="7">
        <f t="shared" si="16"/>
        <v>72</v>
      </c>
      <c r="I88" s="7">
        <f t="shared" si="17"/>
        <v>0</v>
      </c>
      <c r="J88" s="7">
        <f t="shared" si="18"/>
        <v>55</v>
      </c>
      <c r="K88" s="7">
        <f t="shared" si="19"/>
        <v>0</v>
      </c>
      <c r="L88" s="7">
        <f t="shared" si="20"/>
        <v>106</v>
      </c>
      <c r="M88" s="7">
        <f t="shared" si="21"/>
        <v>0</v>
      </c>
      <c r="N88" s="7">
        <f t="shared" si="22"/>
        <v>106</v>
      </c>
      <c r="O88" s="7">
        <f t="shared" si="23"/>
        <v>0</v>
      </c>
      <c r="P88" s="7">
        <f t="shared" si="24"/>
        <v>93.60000000000001</v>
      </c>
      <c r="Q88" s="7">
        <f t="shared" si="25"/>
        <v>0</v>
      </c>
      <c r="R88" s="7">
        <v>1</v>
      </c>
      <c r="S88" s="7">
        <f t="shared" si="26"/>
        <v>0</v>
      </c>
      <c r="T88" s="7">
        <f t="shared" si="27"/>
        <v>68</v>
      </c>
      <c r="U88" s="7">
        <f t="shared" si="28"/>
        <v>0</v>
      </c>
    </row>
    <row r="89" spans="1:21" ht="13.5">
      <c r="A89" s="2" t="s">
        <v>62</v>
      </c>
      <c r="B89">
        <f t="shared" si="15"/>
        <v>0</v>
      </c>
      <c r="C89">
        <v>34</v>
      </c>
      <c r="D89">
        <v>8</v>
      </c>
      <c r="E89">
        <v>1</v>
      </c>
      <c r="F89">
        <v>1</v>
      </c>
      <c r="G89">
        <v>0</v>
      </c>
      <c r="H89" s="7">
        <f t="shared" si="16"/>
        <v>72</v>
      </c>
      <c r="I89" s="7">
        <f t="shared" si="17"/>
        <v>0</v>
      </c>
      <c r="J89" s="7">
        <f t="shared" si="18"/>
        <v>55</v>
      </c>
      <c r="K89" s="7">
        <f t="shared" si="19"/>
        <v>0</v>
      </c>
      <c r="L89" s="7">
        <f t="shared" si="20"/>
        <v>106</v>
      </c>
      <c r="M89" s="7">
        <f t="shared" si="21"/>
        <v>0</v>
      </c>
      <c r="N89" s="7">
        <f t="shared" si="22"/>
        <v>106</v>
      </c>
      <c r="O89" s="7">
        <f t="shared" si="23"/>
        <v>0</v>
      </c>
      <c r="P89" s="7">
        <f t="shared" si="24"/>
        <v>93.60000000000001</v>
      </c>
      <c r="Q89" s="7">
        <f t="shared" si="25"/>
        <v>0</v>
      </c>
      <c r="R89" s="7">
        <v>1</v>
      </c>
      <c r="S89" s="7">
        <f t="shared" si="26"/>
        <v>0</v>
      </c>
      <c r="T89" s="7">
        <f t="shared" si="27"/>
        <v>68</v>
      </c>
      <c r="U89" s="7">
        <f t="shared" si="28"/>
        <v>0</v>
      </c>
    </row>
    <row r="90" spans="1:21" ht="13.5">
      <c r="A90" s="3" t="s">
        <v>177</v>
      </c>
      <c r="B90">
        <f t="shared" si="15"/>
        <v>0</v>
      </c>
      <c r="C90">
        <v>41</v>
      </c>
      <c r="D90">
        <v>9</v>
      </c>
      <c r="E90">
        <v>1</v>
      </c>
      <c r="F90">
        <v>0</v>
      </c>
      <c r="G90">
        <v>0</v>
      </c>
      <c r="H90" s="7">
        <f t="shared" si="16"/>
        <v>79</v>
      </c>
      <c r="I90" s="7">
        <f t="shared" si="17"/>
        <v>0</v>
      </c>
      <c r="J90" s="7">
        <f t="shared" si="18"/>
        <v>58.5</v>
      </c>
      <c r="K90" s="7">
        <f t="shared" si="19"/>
        <v>0</v>
      </c>
      <c r="L90" s="7">
        <f t="shared" si="20"/>
        <v>120</v>
      </c>
      <c r="M90" s="7">
        <f t="shared" si="21"/>
        <v>0</v>
      </c>
      <c r="N90" s="7">
        <f t="shared" si="22"/>
        <v>120</v>
      </c>
      <c r="O90" s="7">
        <f t="shared" si="23"/>
        <v>0</v>
      </c>
      <c r="P90" s="7">
        <f t="shared" si="24"/>
        <v>79</v>
      </c>
      <c r="Q90" s="7">
        <f t="shared" si="25"/>
        <v>0</v>
      </c>
      <c r="R90" s="7">
        <v>1</v>
      </c>
      <c r="S90" s="7">
        <f t="shared" si="26"/>
        <v>0</v>
      </c>
      <c r="T90" s="7">
        <f t="shared" si="27"/>
        <v>82</v>
      </c>
      <c r="U90" s="7">
        <f t="shared" si="28"/>
        <v>0</v>
      </c>
    </row>
    <row r="91" spans="1:21" ht="13.5">
      <c r="A91" s="3" t="s">
        <v>178</v>
      </c>
      <c r="B91">
        <f t="shared" si="15"/>
        <v>0</v>
      </c>
      <c r="C91">
        <v>41</v>
      </c>
      <c r="D91">
        <v>9</v>
      </c>
      <c r="E91">
        <v>2</v>
      </c>
      <c r="F91">
        <v>0</v>
      </c>
      <c r="G91">
        <v>0</v>
      </c>
      <c r="H91" s="7">
        <f t="shared" si="16"/>
        <v>105.33333333333333</v>
      </c>
      <c r="I91" s="7">
        <f t="shared" si="17"/>
        <v>0</v>
      </c>
      <c r="J91" s="7">
        <f t="shared" si="18"/>
        <v>78</v>
      </c>
      <c r="K91" s="7">
        <f t="shared" si="19"/>
        <v>0</v>
      </c>
      <c r="L91" s="7">
        <f t="shared" si="20"/>
        <v>160</v>
      </c>
      <c r="M91" s="7">
        <f t="shared" si="21"/>
        <v>0</v>
      </c>
      <c r="N91" s="7">
        <f t="shared" si="22"/>
        <v>120</v>
      </c>
      <c r="O91" s="7">
        <f t="shared" si="23"/>
        <v>0</v>
      </c>
      <c r="P91" s="7">
        <f t="shared" si="24"/>
        <v>105.33333333333333</v>
      </c>
      <c r="Q91" s="7">
        <f t="shared" si="25"/>
        <v>0</v>
      </c>
      <c r="R91" s="7">
        <v>1</v>
      </c>
      <c r="S91" s="7">
        <f t="shared" si="26"/>
        <v>0</v>
      </c>
      <c r="T91" s="7">
        <f t="shared" si="27"/>
        <v>82</v>
      </c>
      <c r="U91" s="7">
        <f t="shared" si="28"/>
        <v>0</v>
      </c>
    </row>
    <row r="92" spans="1:21" ht="13.5">
      <c r="A92" s="3" t="s">
        <v>179</v>
      </c>
      <c r="B92">
        <f t="shared" si="15"/>
        <v>0</v>
      </c>
      <c r="C92">
        <v>41</v>
      </c>
      <c r="D92">
        <v>9</v>
      </c>
      <c r="E92">
        <v>3</v>
      </c>
      <c r="F92">
        <v>0</v>
      </c>
      <c r="G92">
        <v>0</v>
      </c>
      <c r="H92" s="7">
        <f t="shared" si="16"/>
        <v>131.66666666666666</v>
      </c>
      <c r="I92" s="7">
        <f t="shared" si="17"/>
        <v>0</v>
      </c>
      <c r="J92" s="7">
        <f t="shared" si="18"/>
        <v>97.49999999999999</v>
      </c>
      <c r="K92" s="7">
        <f t="shared" si="19"/>
        <v>0</v>
      </c>
      <c r="L92" s="7">
        <f t="shared" si="20"/>
        <v>199.99999999999997</v>
      </c>
      <c r="M92" s="7">
        <f t="shared" si="21"/>
        <v>0</v>
      </c>
      <c r="N92" s="7">
        <f t="shared" si="22"/>
        <v>120</v>
      </c>
      <c r="O92" s="7">
        <f t="shared" si="23"/>
        <v>0</v>
      </c>
      <c r="P92" s="7">
        <f t="shared" si="24"/>
        <v>131.66666666666666</v>
      </c>
      <c r="Q92" s="7">
        <f t="shared" si="25"/>
        <v>0</v>
      </c>
      <c r="R92" s="7">
        <v>1</v>
      </c>
      <c r="S92" s="7">
        <f t="shared" si="26"/>
        <v>0</v>
      </c>
      <c r="T92" s="7">
        <f t="shared" si="27"/>
        <v>82</v>
      </c>
      <c r="U92" s="7">
        <f t="shared" si="28"/>
        <v>0</v>
      </c>
    </row>
    <row r="93" spans="1:21" ht="13.5">
      <c r="A93" s="3" t="s">
        <v>180</v>
      </c>
      <c r="B93">
        <f t="shared" si="15"/>
        <v>0</v>
      </c>
      <c r="C93">
        <v>41</v>
      </c>
      <c r="D93">
        <v>9</v>
      </c>
      <c r="E93">
        <v>4</v>
      </c>
      <c r="F93">
        <v>0</v>
      </c>
      <c r="G93">
        <v>0</v>
      </c>
      <c r="H93" s="7">
        <f t="shared" si="16"/>
        <v>158</v>
      </c>
      <c r="I93" s="7">
        <f t="shared" si="17"/>
        <v>0</v>
      </c>
      <c r="J93" s="7">
        <f t="shared" si="18"/>
        <v>117</v>
      </c>
      <c r="K93" s="7">
        <f t="shared" si="19"/>
        <v>0</v>
      </c>
      <c r="L93" s="7">
        <f t="shared" si="20"/>
        <v>240</v>
      </c>
      <c r="M93" s="7">
        <f t="shared" si="21"/>
        <v>0</v>
      </c>
      <c r="N93" s="7">
        <f t="shared" si="22"/>
        <v>120</v>
      </c>
      <c r="O93" s="7">
        <f t="shared" si="23"/>
        <v>0</v>
      </c>
      <c r="P93" s="7">
        <f t="shared" si="24"/>
        <v>158</v>
      </c>
      <c r="Q93" s="7">
        <f t="shared" si="25"/>
        <v>0</v>
      </c>
      <c r="R93" s="7">
        <v>1</v>
      </c>
      <c r="S93" s="7">
        <f t="shared" si="26"/>
        <v>0</v>
      </c>
      <c r="T93" s="7">
        <f t="shared" si="27"/>
        <v>82</v>
      </c>
      <c r="U93" s="7">
        <f t="shared" si="28"/>
        <v>0</v>
      </c>
    </row>
    <row r="94" spans="1:21" ht="13.5">
      <c r="A94" s="3" t="s">
        <v>181</v>
      </c>
      <c r="B94">
        <f t="shared" si="15"/>
        <v>0</v>
      </c>
      <c r="C94">
        <v>41</v>
      </c>
      <c r="D94">
        <v>9</v>
      </c>
      <c r="E94">
        <v>1</v>
      </c>
      <c r="F94">
        <v>0</v>
      </c>
      <c r="G94">
        <v>0</v>
      </c>
      <c r="H94" s="7">
        <f t="shared" si="16"/>
        <v>79</v>
      </c>
      <c r="I94" s="7">
        <f t="shared" si="17"/>
        <v>0</v>
      </c>
      <c r="J94" s="7">
        <f t="shared" si="18"/>
        <v>58.5</v>
      </c>
      <c r="K94" s="7">
        <f t="shared" si="19"/>
        <v>0</v>
      </c>
      <c r="L94" s="7">
        <f t="shared" si="20"/>
        <v>120</v>
      </c>
      <c r="M94" s="7">
        <f t="shared" si="21"/>
        <v>0</v>
      </c>
      <c r="N94" s="7">
        <f t="shared" si="22"/>
        <v>120</v>
      </c>
      <c r="O94" s="7">
        <f t="shared" si="23"/>
        <v>0</v>
      </c>
      <c r="P94" s="7">
        <f t="shared" si="24"/>
        <v>79</v>
      </c>
      <c r="Q94" s="7">
        <f t="shared" si="25"/>
        <v>0</v>
      </c>
      <c r="R94" s="7">
        <v>1</v>
      </c>
      <c r="S94" s="7">
        <f t="shared" si="26"/>
        <v>0</v>
      </c>
      <c r="T94" s="7">
        <f t="shared" si="27"/>
        <v>82</v>
      </c>
      <c r="U94" s="7">
        <f t="shared" si="28"/>
        <v>0</v>
      </c>
    </row>
    <row r="95" spans="1:21" ht="13.5">
      <c r="A95" s="3" t="s">
        <v>182</v>
      </c>
      <c r="B95">
        <f t="shared" si="15"/>
        <v>0</v>
      </c>
      <c r="C95">
        <v>41</v>
      </c>
      <c r="D95">
        <v>9</v>
      </c>
      <c r="E95">
        <v>2</v>
      </c>
      <c r="F95">
        <v>0</v>
      </c>
      <c r="G95">
        <v>0</v>
      </c>
      <c r="H95" s="7">
        <f t="shared" si="16"/>
        <v>105.33333333333333</v>
      </c>
      <c r="I95" s="7">
        <f t="shared" si="17"/>
        <v>0</v>
      </c>
      <c r="J95" s="7">
        <f t="shared" si="18"/>
        <v>78</v>
      </c>
      <c r="K95" s="7">
        <f t="shared" si="19"/>
        <v>0</v>
      </c>
      <c r="L95" s="7">
        <f t="shared" si="20"/>
        <v>160</v>
      </c>
      <c r="M95" s="7">
        <f t="shared" si="21"/>
        <v>0</v>
      </c>
      <c r="N95" s="7">
        <f t="shared" si="22"/>
        <v>120</v>
      </c>
      <c r="O95" s="7">
        <f t="shared" si="23"/>
        <v>0</v>
      </c>
      <c r="P95" s="7">
        <f t="shared" si="24"/>
        <v>105.33333333333333</v>
      </c>
      <c r="Q95" s="7">
        <f t="shared" si="25"/>
        <v>0</v>
      </c>
      <c r="R95" s="7">
        <v>1</v>
      </c>
      <c r="S95" s="7">
        <f t="shared" si="26"/>
        <v>0</v>
      </c>
      <c r="T95" s="7">
        <f t="shared" si="27"/>
        <v>82</v>
      </c>
      <c r="U95" s="7">
        <f t="shared" si="28"/>
        <v>0</v>
      </c>
    </row>
    <row r="96" spans="1:21" ht="13.5">
      <c r="A96" s="3" t="s">
        <v>183</v>
      </c>
      <c r="B96">
        <f t="shared" si="15"/>
        <v>0</v>
      </c>
      <c r="C96">
        <v>41</v>
      </c>
      <c r="D96">
        <v>9</v>
      </c>
      <c r="E96">
        <v>3</v>
      </c>
      <c r="F96">
        <v>0</v>
      </c>
      <c r="G96">
        <v>0</v>
      </c>
      <c r="H96" s="7">
        <f t="shared" si="16"/>
        <v>131.66666666666666</v>
      </c>
      <c r="I96" s="7">
        <f t="shared" si="17"/>
        <v>0</v>
      </c>
      <c r="J96" s="7">
        <f t="shared" si="18"/>
        <v>97.49999999999999</v>
      </c>
      <c r="K96" s="7">
        <f t="shared" si="19"/>
        <v>0</v>
      </c>
      <c r="L96" s="7">
        <f t="shared" si="20"/>
        <v>199.99999999999997</v>
      </c>
      <c r="M96" s="7">
        <f t="shared" si="21"/>
        <v>0</v>
      </c>
      <c r="N96" s="7">
        <f t="shared" si="22"/>
        <v>120</v>
      </c>
      <c r="O96" s="7">
        <f t="shared" si="23"/>
        <v>0</v>
      </c>
      <c r="P96" s="7">
        <f t="shared" si="24"/>
        <v>131.66666666666666</v>
      </c>
      <c r="Q96" s="7">
        <f t="shared" si="25"/>
        <v>0</v>
      </c>
      <c r="R96" s="7">
        <v>1</v>
      </c>
      <c r="S96" s="7">
        <f t="shared" si="26"/>
        <v>0</v>
      </c>
      <c r="T96" s="7">
        <f t="shared" si="27"/>
        <v>82</v>
      </c>
      <c r="U96" s="7">
        <f t="shared" si="28"/>
        <v>0</v>
      </c>
    </row>
    <row r="97" spans="1:21" ht="13.5">
      <c r="A97" s="3" t="s">
        <v>184</v>
      </c>
      <c r="B97">
        <f t="shared" si="15"/>
        <v>0</v>
      </c>
      <c r="C97">
        <v>41</v>
      </c>
      <c r="D97">
        <v>9</v>
      </c>
      <c r="E97">
        <v>4</v>
      </c>
      <c r="F97">
        <v>0</v>
      </c>
      <c r="G97">
        <v>0</v>
      </c>
      <c r="H97" s="7">
        <f t="shared" si="16"/>
        <v>158</v>
      </c>
      <c r="I97" s="7">
        <f t="shared" si="17"/>
        <v>0</v>
      </c>
      <c r="J97" s="7">
        <f t="shared" si="18"/>
        <v>117</v>
      </c>
      <c r="K97" s="7">
        <f t="shared" si="19"/>
        <v>0</v>
      </c>
      <c r="L97" s="7">
        <f t="shared" si="20"/>
        <v>240</v>
      </c>
      <c r="M97" s="7">
        <f t="shared" si="21"/>
        <v>0</v>
      </c>
      <c r="N97" s="7">
        <f t="shared" si="22"/>
        <v>120</v>
      </c>
      <c r="O97" s="7">
        <f t="shared" si="23"/>
        <v>0</v>
      </c>
      <c r="P97" s="7">
        <f t="shared" si="24"/>
        <v>158</v>
      </c>
      <c r="Q97" s="7">
        <f t="shared" si="25"/>
        <v>0</v>
      </c>
      <c r="R97" s="7">
        <v>1</v>
      </c>
      <c r="S97" s="7">
        <f t="shared" si="26"/>
        <v>0</v>
      </c>
      <c r="T97" s="7">
        <f t="shared" si="27"/>
        <v>82</v>
      </c>
      <c r="U97" s="7">
        <f t="shared" si="28"/>
        <v>0</v>
      </c>
    </row>
    <row r="98" spans="1:21" ht="13.5">
      <c r="A98" s="2" t="s">
        <v>70</v>
      </c>
      <c r="B98">
        <f t="shared" si="15"/>
        <v>0</v>
      </c>
      <c r="C98">
        <v>41</v>
      </c>
      <c r="D98">
        <v>9</v>
      </c>
      <c r="E98">
        <v>1</v>
      </c>
      <c r="F98">
        <v>1</v>
      </c>
      <c r="G98">
        <v>0</v>
      </c>
      <c r="H98" s="7">
        <f t="shared" si="16"/>
        <v>79</v>
      </c>
      <c r="I98" s="7">
        <f t="shared" si="17"/>
        <v>0</v>
      </c>
      <c r="J98" s="7">
        <f t="shared" si="18"/>
        <v>58.5</v>
      </c>
      <c r="K98" s="7">
        <f t="shared" si="19"/>
        <v>0</v>
      </c>
      <c r="L98" s="7">
        <f t="shared" si="20"/>
        <v>120</v>
      </c>
      <c r="M98" s="7">
        <f t="shared" si="21"/>
        <v>0</v>
      </c>
      <c r="N98" s="7">
        <f t="shared" si="22"/>
        <v>120</v>
      </c>
      <c r="O98" s="7">
        <f t="shared" si="23"/>
        <v>0</v>
      </c>
      <c r="P98" s="7">
        <f t="shared" si="24"/>
        <v>102.7</v>
      </c>
      <c r="Q98" s="7">
        <f t="shared" si="25"/>
        <v>0</v>
      </c>
      <c r="R98" s="7">
        <v>1</v>
      </c>
      <c r="S98" s="7">
        <f t="shared" si="26"/>
        <v>0</v>
      </c>
      <c r="T98" s="7">
        <f t="shared" si="27"/>
        <v>82</v>
      </c>
      <c r="U98" s="7">
        <f t="shared" si="28"/>
        <v>0</v>
      </c>
    </row>
    <row r="99" spans="1:21" ht="13.5">
      <c r="A99" s="2" t="s">
        <v>71</v>
      </c>
      <c r="B99">
        <f t="shared" si="15"/>
        <v>0</v>
      </c>
      <c r="C99">
        <v>41</v>
      </c>
      <c r="D99">
        <v>9</v>
      </c>
      <c r="E99">
        <v>2</v>
      </c>
      <c r="F99">
        <v>1</v>
      </c>
      <c r="G99">
        <v>0</v>
      </c>
      <c r="H99" s="7">
        <f t="shared" si="16"/>
        <v>105.33333333333333</v>
      </c>
      <c r="I99" s="7">
        <f t="shared" si="17"/>
        <v>0</v>
      </c>
      <c r="J99" s="7">
        <f t="shared" si="18"/>
        <v>78</v>
      </c>
      <c r="K99" s="7">
        <f t="shared" si="19"/>
        <v>0</v>
      </c>
      <c r="L99" s="7">
        <f t="shared" si="20"/>
        <v>160</v>
      </c>
      <c r="M99" s="7">
        <f t="shared" si="21"/>
        <v>0</v>
      </c>
      <c r="N99" s="7">
        <f t="shared" si="22"/>
        <v>120</v>
      </c>
      <c r="O99" s="7">
        <f t="shared" si="23"/>
        <v>0</v>
      </c>
      <c r="P99" s="7">
        <f t="shared" si="24"/>
        <v>136.93333333333334</v>
      </c>
      <c r="Q99" s="7">
        <f t="shared" si="25"/>
        <v>0</v>
      </c>
      <c r="R99" s="7">
        <v>1</v>
      </c>
      <c r="S99" s="7">
        <f t="shared" si="26"/>
        <v>0</v>
      </c>
      <c r="T99" s="7">
        <f t="shared" si="27"/>
        <v>82</v>
      </c>
      <c r="U99" s="7">
        <f t="shared" si="28"/>
        <v>0</v>
      </c>
    </row>
    <row r="100" spans="1:21" ht="13.5">
      <c r="A100" s="2" t="s">
        <v>72</v>
      </c>
      <c r="B100">
        <f t="shared" si="15"/>
        <v>0</v>
      </c>
      <c r="C100">
        <v>41</v>
      </c>
      <c r="D100">
        <v>9</v>
      </c>
      <c r="E100">
        <v>3</v>
      </c>
      <c r="F100">
        <v>1</v>
      </c>
      <c r="G100">
        <v>0</v>
      </c>
      <c r="H100" s="7">
        <f t="shared" si="16"/>
        <v>131.66666666666666</v>
      </c>
      <c r="I100" s="7">
        <f t="shared" si="17"/>
        <v>0</v>
      </c>
      <c r="J100" s="7">
        <f t="shared" si="18"/>
        <v>97.49999999999999</v>
      </c>
      <c r="K100" s="7">
        <f t="shared" si="19"/>
        <v>0</v>
      </c>
      <c r="L100" s="7">
        <f t="shared" si="20"/>
        <v>199.99999999999997</v>
      </c>
      <c r="M100" s="7">
        <f t="shared" si="21"/>
        <v>0</v>
      </c>
      <c r="N100" s="7">
        <f t="shared" si="22"/>
        <v>120</v>
      </c>
      <c r="O100" s="7">
        <f t="shared" si="23"/>
        <v>0</v>
      </c>
      <c r="P100" s="7">
        <f t="shared" si="24"/>
        <v>171.16666666666666</v>
      </c>
      <c r="Q100" s="7">
        <f t="shared" si="25"/>
        <v>0</v>
      </c>
      <c r="R100" s="7">
        <v>1</v>
      </c>
      <c r="S100" s="7">
        <f t="shared" si="26"/>
        <v>0</v>
      </c>
      <c r="T100" s="7">
        <f t="shared" si="27"/>
        <v>82</v>
      </c>
      <c r="U100" s="7">
        <f t="shared" si="28"/>
        <v>0</v>
      </c>
    </row>
    <row r="101" spans="1:21" ht="13.5">
      <c r="A101" s="2" t="s">
        <v>73</v>
      </c>
      <c r="B101">
        <f aca="true" t="shared" si="29" ref="B101:B109">NumAppear($A$1,A101)</f>
        <v>0</v>
      </c>
      <c r="C101">
        <v>41</v>
      </c>
      <c r="D101">
        <v>9</v>
      </c>
      <c r="E101">
        <v>4</v>
      </c>
      <c r="F101">
        <v>1</v>
      </c>
      <c r="G101">
        <v>0</v>
      </c>
      <c r="H101" s="7">
        <f t="shared" si="16"/>
        <v>158</v>
      </c>
      <c r="I101" s="7">
        <f t="shared" si="17"/>
        <v>0</v>
      </c>
      <c r="J101" s="7">
        <f t="shared" si="18"/>
        <v>117</v>
      </c>
      <c r="K101" s="7">
        <f t="shared" si="19"/>
        <v>0</v>
      </c>
      <c r="L101" s="7">
        <f t="shared" si="20"/>
        <v>240</v>
      </c>
      <c r="M101" s="7">
        <f t="shared" si="21"/>
        <v>0</v>
      </c>
      <c r="N101" s="7">
        <f t="shared" si="22"/>
        <v>120</v>
      </c>
      <c r="O101" s="7">
        <f t="shared" si="23"/>
        <v>0</v>
      </c>
      <c r="P101" s="7">
        <f t="shared" si="24"/>
        <v>205.4</v>
      </c>
      <c r="Q101" s="7">
        <f t="shared" si="25"/>
        <v>0</v>
      </c>
      <c r="R101" s="7">
        <v>1</v>
      </c>
      <c r="S101" s="7">
        <f t="shared" si="26"/>
        <v>0</v>
      </c>
      <c r="T101" s="7">
        <f t="shared" si="27"/>
        <v>82</v>
      </c>
      <c r="U101" s="7">
        <f t="shared" si="28"/>
        <v>0</v>
      </c>
    </row>
    <row r="102" spans="1:21" ht="13.5">
      <c r="A102" s="2" t="s">
        <v>74</v>
      </c>
      <c r="B102">
        <f t="shared" si="29"/>
        <v>0</v>
      </c>
      <c r="C102">
        <v>41</v>
      </c>
      <c r="D102">
        <v>9</v>
      </c>
      <c r="E102">
        <v>1</v>
      </c>
      <c r="F102">
        <v>1</v>
      </c>
      <c r="G102">
        <v>0</v>
      </c>
      <c r="H102" s="7">
        <f t="shared" si="16"/>
        <v>79</v>
      </c>
      <c r="I102" s="7">
        <f t="shared" si="17"/>
        <v>0</v>
      </c>
      <c r="J102" s="7">
        <f t="shared" si="18"/>
        <v>58.5</v>
      </c>
      <c r="K102" s="7">
        <f t="shared" si="19"/>
        <v>0</v>
      </c>
      <c r="L102" s="7">
        <f t="shared" si="20"/>
        <v>120</v>
      </c>
      <c r="M102" s="7">
        <f t="shared" si="21"/>
        <v>0</v>
      </c>
      <c r="N102" s="7">
        <f t="shared" si="22"/>
        <v>120</v>
      </c>
      <c r="O102" s="7">
        <f t="shared" si="23"/>
        <v>0</v>
      </c>
      <c r="P102" s="7">
        <f t="shared" si="24"/>
        <v>102.7</v>
      </c>
      <c r="Q102" s="7">
        <f t="shared" si="25"/>
        <v>0</v>
      </c>
      <c r="R102" s="7">
        <v>1</v>
      </c>
      <c r="S102" s="7">
        <f t="shared" si="26"/>
        <v>0</v>
      </c>
      <c r="T102" s="7">
        <f t="shared" si="27"/>
        <v>82</v>
      </c>
      <c r="U102" s="7">
        <f t="shared" si="28"/>
        <v>0</v>
      </c>
    </row>
    <row r="103" spans="1:21" ht="13.5">
      <c r="A103" s="2" t="s">
        <v>75</v>
      </c>
      <c r="B103">
        <f t="shared" si="29"/>
        <v>0</v>
      </c>
      <c r="C103">
        <v>41</v>
      </c>
      <c r="D103">
        <v>9</v>
      </c>
      <c r="E103">
        <v>2</v>
      </c>
      <c r="F103">
        <v>1</v>
      </c>
      <c r="G103">
        <v>0</v>
      </c>
      <c r="H103" s="7">
        <f t="shared" si="16"/>
        <v>105.33333333333333</v>
      </c>
      <c r="I103" s="7">
        <f t="shared" si="17"/>
        <v>0</v>
      </c>
      <c r="J103" s="7">
        <f t="shared" si="18"/>
        <v>78</v>
      </c>
      <c r="K103" s="7">
        <f t="shared" si="19"/>
        <v>0</v>
      </c>
      <c r="L103" s="7">
        <f t="shared" si="20"/>
        <v>160</v>
      </c>
      <c r="M103" s="7">
        <f t="shared" si="21"/>
        <v>0</v>
      </c>
      <c r="N103" s="7">
        <f t="shared" si="22"/>
        <v>120</v>
      </c>
      <c r="O103" s="7">
        <f t="shared" si="23"/>
        <v>0</v>
      </c>
      <c r="P103" s="7">
        <f t="shared" si="24"/>
        <v>136.93333333333334</v>
      </c>
      <c r="Q103" s="7">
        <f t="shared" si="25"/>
        <v>0</v>
      </c>
      <c r="R103" s="7">
        <v>1</v>
      </c>
      <c r="S103" s="7">
        <f t="shared" si="26"/>
        <v>0</v>
      </c>
      <c r="T103" s="7">
        <f t="shared" si="27"/>
        <v>82</v>
      </c>
      <c r="U103" s="7">
        <f t="shared" si="28"/>
        <v>0</v>
      </c>
    </row>
    <row r="104" spans="1:21" ht="13.5">
      <c r="A104" s="2" t="s">
        <v>76</v>
      </c>
      <c r="B104">
        <f t="shared" si="29"/>
        <v>0</v>
      </c>
      <c r="C104">
        <v>41</v>
      </c>
      <c r="D104">
        <v>9</v>
      </c>
      <c r="E104">
        <v>3</v>
      </c>
      <c r="F104">
        <v>1</v>
      </c>
      <c r="G104">
        <v>0</v>
      </c>
      <c r="H104" s="7">
        <f t="shared" si="16"/>
        <v>131.66666666666666</v>
      </c>
      <c r="I104" s="7">
        <f t="shared" si="17"/>
        <v>0</v>
      </c>
      <c r="J104" s="7">
        <f t="shared" si="18"/>
        <v>97.49999999999999</v>
      </c>
      <c r="K104" s="7">
        <f t="shared" si="19"/>
        <v>0</v>
      </c>
      <c r="L104" s="7">
        <f t="shared" si="20"/>
        <v>199.99999999999997</v>
      </c>
      <c r="M104" s="7">
        <f t="shared" si="21"/>
        <v>0</v>
      </c>
      <c r="N104" s="7">
        <f t="shared" si="22"/>
        <v>120</v>
      </c>
      <c r="O104" s="7">
        <f t="shared" si="23"/>
        <v>0</v>
      </c>
      <c r="P104" s="7">
        <f t="shared" si="24"/>
        <v>171.16666666666666</v>
      </c>
      <c r="Q104" s="7">
        <f t="shared" si="25"/>
        <v>0</v>
      </c>
      <c r="R104" s="7">
        <v>1</v>
      </c>
      <c r="S104" s="7">
        <f t="shared" si="26"/>
        <v>0</v>
      </c>
      <c r="T104" s="7">
        <f t="shared" si="27"/>
        <v>82</v>
      </c>
      <c r="U104" s="7">
        <f t="shared" si="28"/>
        <v>0</v>
      </c>
    </row>
    <row r="105" spans="1:21" ht="13.5">
      <c r="A105" s="2" t="s">
        <v>77</v>
      </c>
      <c r="B105">
        <f t="shared" si="29"/>
        <v>0</v>
      </c>
      <c r="C105">
        <v>41</v>
      </c>
      <c r="D105">
        <v>9</v>
      </c>
      <c r="E105">
        <v>4</v>
      </c>
      <c r="F105">
        <v>1</v>
      </c>
      <c r="G105">
        <v>0</v>
      </c>
      <c r="H105" s="7">
        <f t="shared" si="16"/>
        <v>158</v>
      </c>
      <c r="I105" s="7">
        <f t="shared" si="17"/>
        <v>0</v>
      </c>
      <c r="J105" s="7">
        <f t="shared" si="18"/>
        <v>117</v>
      </c>
      <c r="K105" s="7">
        <f t="shared" si="19"/>
        <v>0</v>
      </c>
      <c r="L105" s="7">
        <f t="shared" si="20"/>
        <v>240</v>
      </c>
      <c r="M105" s="7">
        <f t="shared" si="21"/>
        <v>0</v>
      </c>
      <c r="N105" s="7">
        <f t="shared" si="22"/>
        <v>120</v>
      </c>
      <c r="O105" s="7">
        <f t="shared" si="23"/>
        <v>0</v>
      </c>
      <c r="P105" s="7">
        <f t="shared" si="24"/>
        <v>205.4</v>
      </c>
      <c r="Q105" s="7">
        <f t="shared" si="25"/>
        <v>0</v>
      </c>
      <c r="R105" s="7">
        <v>1</v>
      </c>
      <c r="S105" s="7">
        <f t="shared" si="26"/>
        <v>0</v>
      </c>
      <c r="T105" s="7">
        <f t="shared" si="27"/>
        <v>82</v>
      </c>
      <c r="U105" s="7">
        <f t="shared" si="28"/>
        <v>0</v>
      </c>
    </row>
    <row r="106" spans="1:21" ht="13.5">
      <c r="A106" s="3" t="s">
        <v>185</v>
      </c>
      <c r="B106">
        <f t="shared" si="29"/>
        <v>0</v>
      </c>
      <c r="C106">
        <v>51</v>
      </c>
      <c r="D106">
        <v>10</v>
      </c>
      <c r="E106">
        <v>1</v>
      </c>
      <c r="F106">
        <v>0</v>
      </c>
      <c r="G106">
        <v>0</v>
      </c>
      <c r="H106" s="7">
        <f t="shared" si="16"/>
        <v>89</v>
      </c>
      <c r="I106" s="7">
        <f t="shared" si="17"/>
        <v>0</v>
      </c>
      <c r="J106" s="7">
        <f t="shared" si="18"/>
        <v>63.5</v>
      </c>
      <c r="K106" s="7">
        <f t="shared" si="19"/>
        <v>0</v>
      </c>
      <c r="L106" s="7">
        <f t="shared" si="20"/>
        <v>140</v>
      </c>
      <c r="M106" s="7">
        <f t="shared" si="21"/>
        <v>0</v>
      </c>
      <c r="N106" s="7">
        <f t="shared" si="22"/>
        <v>140</v>
      </c>
      <c r="O106" s="7">
        <f t="shared" si="23"/>
        <v>0</v>
      </c>
      <c r="P106" s="7">
        <f t="shared" si="24"/>
        <v>89</v>
      </c>
      <c r="Q106" s="7">
        <f t="shared" si="25"/>
        <v>0</v>
      </c>
      <c r="R106" s="7">
        <v>1</v>
      </c>
      <c r="S106" s="7">
        <f t="shared" si="26"/>
        <v>0</v>
      </c>
      <c r="T106" s="7">
        <f t="shared" si="27"/>
        <v>102</v>
      </c>
      <c r="U106" s="7">
        <f t="shared" si="28"/>
        <v>0</v>
      </c>
    </row>
    <row r="107" spans="1:21" ht="13.5">
      <c r="A107" s="2" t="s">
        <v>78</v>
      </c>
      <c r="B107">
        <f t="shared" si="29"/>
        <v>0</v>
      </c>
      <c r="C107">
        <v>51</v>
      </c>
      <c r="D107">
        <v>10</v>
      </c>
      <c r="E107">
        <v>1</v>
      </c>
      <c r="F107">
        <v>1</v>
      </c>
      <c r="G107">
        <v>0</v>
      </c>
      <c r="H107" s="7">
        <f t="shared" si="16"/>
        <v>89</v>
      </c>
      <c r="I107" s="7">
        <f t="shared" si="17"/>
        <v>0</v>
      </c>
      <c r="J107" s="7">
        <f t="shared" si="18"/>
        <v>63.5</v>
      </c>
      <c r="K107" s="7">
        <f t="shared" si="19"/>
        <v>0</v>
      </c>
      <c r="L107" s="7">
        <f t="shared" si="20"/>
        <v>140</v>
      </c>
      <c r="M107" s="7">
        <f t="shared" si="21"/>
        <v>0</v>
      </c>
      <c r="N107" s="7">
        <f t="shared" si="22"/>
        <v>140</v>
      </c>
      <c r="O107" s="7">
        <f t="shared" si="23"/>
        <v>0</v>
      </c>
      <c r="P107" s="7">
        <f t="shared" si="24"/>
        <v>115.7</v>
      </c>
      <c r="Q107" s="7">
        <f t="shared" si="25"/>
        <v>0</v>
      </c>
      <c r="R107" s="7">
        <v>1</v>
      </c>
      <c r="S107" s="7">
        <f t="shared" si="26"/>
        <v>0</v>
      </c>
      <c r="T107" s="7">
        <f t="shared" si="27"/>
        <v>102</v>
      </c>
      <c r="U107" s="7">
        <f t="shared" si="28"/>
        <v>0</v>
      </c>
    </row>
    <row r="108" spans="1:21" ht="13.5">
      <c r="A108" s="3" t="s">
        <v>186</v>
      </c>
      <c r="B108">
        <f t="shared" si="29"/>
        <v>0</v>
      </c>
      <c r="C108">
        <v>49</v>
      </c>
      <c r="D108">
        <v>11</v>
      </c>
      <c r="E108">
        <v>1</v>
      </c>
      <c r="F108">
        <v>0</v>
      </c>
      <c r="G108">
        <v>0</v>
      </c>
      <c r="H108" s="7">
        <f t="shared" si="16"/>
        <v>87</v>
      </c>
      <c r="I108" s="7">
        <f t="shared" si="17"/>
        <v>0</v>
      </c>
      <c r="J108" s="7">
        <f t="shared" si="18"/>
        <v>62.5</v>
      </c>
      <c r="K108" s="7">
        <f t="shared" si="19"/>
        <v>0</v>
      </c>
      <c r="L108" s="7">
        <f t="shared" si="20"/>
        <v>136</v>
      </c>
      <c r="M108" s="7">
        <f t="shared" si="21"/>
        <v>0</v>
      </c>
      <c r="N108" s="7">
        <f t="shared" si="22"/>
        <v>136</v>
      </c>
      <c r="O108" s="7">
        <f t="shared" si="23"/>
        <v>0</v>
      </c>
      <c r="P108" s="7">
        <f t="shared" si="24"/>
        <v>87</v>
      </c>
      <c r="Q108" s="7">
        <f t="shared" si="25"/>
        <v>0</v>
      </c>
      <c r="R108" s="7">
        <v>1</v>
      </c>
      <c r="S108" s="7">
        <f t="shared" si="26"/>
        <v>0</v>
      </c>
      <c r="T108" s="7">
        <f t="shared" si="27"/>
        <v>98</v>
      </c>
      <c r="U108" s="7">
        <f t="shared" si="28"/>
        <v>0</v>
      </c>
    </row>
    <row r="109" spans="1:21" ht="13.5">
      <c r="A109" s="2" t="s">
        <v>154</v>
      </c>
      <c r="B109">
        <f t="shared" si="29"/>
        <v>0</v>
      </c>
      <c r="C109">
        <v>49</v>
      </c>
      <c r="D109">
        <v>11</v>
      </c>
      <c r="E109">
        <v>1</v>
      </c>
      <c r="F109">
        <v>1</v>
      </c>
      <c r="G109">
        <v>0</v>
      </c>
      <c r="H109" s="7">
        <f t="shared" si="16"/>
        <v>87</v>
      </c>
      <c r="I109" s="7">
        <f t="shared" si="17"/>
        <v>0</v>
      </c>
      <c r="J109" s="7">
        <f t="shared" si="18"/>
        <v>62.5</v>
      </c>
      <c r="K109" s="7">
        <f t="shared" si="19"/>
        <v>0</v>
      </c>
      <c r="L109" s="7">
        <f t="shared" si="20"/>
        <v>136</v>
      </c>
      <c r="M109" s="7">
        <f t="shared" si="21"/>
        <v>0</v>
      </c>
      <c r="N109" s="7">
        <f t="shared" si="22"/>
        <v>136</v>
      </c>
      <c r="O109" s="7">
        <f t="shared" si="23"/>
        <v>0</v>
      </c>
      <c r="P109" s="7">
        <f t="shared" si="24"/>
        <v>113.10000000000001</v>
      </c>
      <c r="Q109" s="7">
        <f t="shared" si="25"/>
        <v>0</v>
      </c>
      <c r="R109" s="7">
        <v>1</v>
      </c>
      <c r="S109" s="7">
        <f t="shared" si="26"/>
        <v>0</v>
      </c>
      <c r="T109" s="7">
        <f t="shared" si="27"/>
        <v>98</v>
      </c>
      <c r="U109" s="7">
        <f t="shared" si="28"/>
        <v>0</v>
      </c>
    </row>
    <row r="110" spans="1:21" ht="13.5">
      <c r="A110" s="2"/>
      <c r="B110">
        <f>SUM(B5:B109)</f>
        <v>218</v>
      </c>
      <c r="F110" s="6"/>
      <c r="H110" s="7"/>
      <c r="I110" s="7">
        <f>SUM(I5:I109)</f>
        <v>15439.333333333332</v>
      </c>
      <c r="J110" s="7"/>
      <c r="K110" s="7">
        <f>SUM(K5:K109)</f>
        <v>13736.333333333334</v>
      </c>
      <c r="L110" s="7"/>
      <c r="M110" s="7">
        <f>SUM(M5:M109)</f>
        <v>18845.333333333332</v>
      </c>
      <c r="N110" s="7"/>
      <c r="O110" s="7">
        <f>SUM(O5:O109)</f>
        <v>13288</v>
      </c>
      <c r="P110" s="7"/>
      <c r="Q110" s="7">
        <f>SUM(Q5:Q109)</f>
        <v>17436.433333333334</v>
      </c>
      <c r="R110" s="7"/>
      <c r="S110" s="7">
        <f>SUM(S5:S109)</f>
        <v>218</v>
      </c>
      <c r="T110" s="7"/>
      <c r="U110" s="7">
        <f>SUM(U5:U109)</f>
        <v>5004</v>
      </c>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U75"/>
  <sheetViews>
    <sheetView workbookViewId="0" topLeftCell="A1">
      <pane xSplit="2" ySplit="4" topLeftCell="L62" activePane="bottomRight" state="frozen"/>
      <selection pane="topLeft" activeCell="A1" sqref="A1"/>
      <selection pane="topRight" activeCell="C1" sqref="C1"/>
      <selection pane="bottomLeft" activeCell="A5" sqref="A5"/>
      <selection pane="bottomRight" activeCell="R75" sqref="R75"/>
    </sheetView>
  </sheetViews>
  <sheetFormatPr defaultColWidth="9.00390625" defaultRowHeight="13.5"/>
  <cols>
    <col min="2" max="2" width="9.00390625" style="2" customWidth="1"/>
    <col min="8" max="8" width="9.125" style="0" bestFit="1" customWidth="1"/>
    <col min="9" max="9" width="9.875" style="0" bestFit="1" customWidth="1"/>
    <col min="10" max="10" width="9.125" style="0" bestFit="1" customWidth="1"/>
    <col min="11" max="11" width="9.875" style="0" bestFit="1" customWidth="1"/>
    <col min="12" max="12" width="9.125" style="0" bestFit="1" customWidth="1"/>
    <col min="13" max="13" width="9.875" style="0" bestFit="1" customWidth="1"/>
    <col min="14" max="14" width="9.125" style="0" bestFit="1" customWidth="1"/>
    <col min="15" max="15" width="9.875" style="0" bestFit="1" customWidth="1"/>
    <col min="16" max="16" width="9.125" style="0" bestFit="1" customWidth="1"/>
    <col min="17" max="17" width="9.875" style="0" bestFit="1" customWidth="1"/>
  </cols>
  <sheetData>
    <row r="1" s="1" customFormat="1" ht="13.5">
      <c r="A1" s="4" t="s">
        <v>201</v>
      </c>
    </row>
    <row r="2" ht="13.5">
      <c r="A2">
        <f>LEN(A1)</f>
        <v>245</v>
      </c>
    </row>
    <row r="3" spans="8:20" ht="13.5">
      <c r="H3" t="s">
        <v>211</v>
      </c>
      <c r="J3" t="s">
        <v>213</v>
      </c>
      <c r="L3" t="s">
        <v>215</v>
      </c>
      <c r="N3" t="s">
        <v>216</v>
      </c>
      <c r="P3" t="s">
        <v>217</v>
      </c>
      <c r="R3" t="s">
        <v>226</v>
      </c>
      <c r="T3" t="s">
        <v>227</v>
      </c>
    </row>
    <row r="4" spans="1:20" ht="13.5">
      <c r="A4" s="1" t="s">
        <v>67</v>
      </c>
      <c r="B4" s="1" t="s">
        <v>69</v>
      </c>
      <c r="C4" s="1" t="s">
        <v>68</v>
      </c>
      <c r="D4" s="1" t="s">
        <v>66</v>
      </c>
      <c r="E4" s="1" t="s">
        <v>208</v>
      </c>
      <c r="F4" s="1" t="s">
        <v>209</v>
      </c>
      <c r="G4" s="1" t="s">
        <v>210</v>
      </c>
      <c r="H4" s="1" t="s">
        <v>212</v>
      </c>
      <c r="J4" s="1" t="s">
        <v>214</v>
      </c>
      <c r="L4" s="1" t="s">
        <v>214</v>
      </c>
      <c r="N4" t="s">
        <v>214</v>
      </c>
      <c r="P4" t="s">
        <v>214</v>
      </c>
      <c r="R4" t="s">
        <v>214</v>
      </c>
      <c r="T4" t="s">
        <v>214</v>
      </c>
    </row>
    <row r="5" spans="1:21" ht="13.5">
      <c r="A5" s="2" t="s">
        <v>79</v>
      </c>
      <c r="B5">
        <f>NumAppear($A$1,A5)</f>
        <v>6</v>
      </c>
      <c r="C5">
        <v>0</v>
      </c>
      <c r="D5">
        <v>1</v>
      </c>
      <c r="E5">
        <v>1</v>
      </c>
      <c r="F5">
        <v>0</v>
      </c>
      <c r="G5">
        <v>0</v>
      </c>
      <c r="H5" s="7">
        <f>(38+C5)*((E5-1)/3+1)</f>
        <v>38</v>
      </c>
      <c r="I5" s="7">
        <f>B5*H5</f>
        <v>228</v>
      </c>
      <c r="J5" s="7">
        <f>(38+0.5*C5)*((E5-1)/3+1)</f>
        <v>38</v>
      </c>
      <c r="K5" s="7">
        <f>B5*J5</f>
        <v>228</v>
      </c>
      <c r="L5" s="7">
        <f>(38+2*C5)*((E5-1)/3+1)</f>
        <v>38</v>
      </c>
      <c r="M5" s="7">
        <f>B5*L5</f>
        <v>228</v>
      </c>
      <c r="N5" s="7">
        <f>(38+2*C5)</f>
        <v>38</v>
      </c>
      <c r="O5" s="7">
        <f>B5*N5</f>
        <v>228</v>
      </c>
      <c r="P5" s="7">
        <f>(38+C5)*((E5-1)/3+1)+IF(G5=0,1,(38+21)*2)</f>
        <v>39</v>
      </c>
      <c r="Q5" s="7">
        <f>B5*P5</f>
        <v>234</v>
      </c>
      <c r="R5" s="7">
        <v>1</v>
      </c>
      <c r="S5" s="7">
        <f>B5*R5</f>
        <v>6</v>
      </c>
      <c r="T5" s="7">
        <f>C5*2</f>
        <v>0</v>
      </c>
      <c r="U5" s="7">
        <f>B5*T5</f>
        <v>0</v>
      </c>
    </row>
    <row r="6" spans="1:21" ht="13.5">
      <c r="A6" s="2" t="s">
        <v>80</v>
      </c>
      <c r="B6">
        <f aca="true" t="shared" si="0" ref="B6:B69">NumAppear($A$1,A6)</f>
        <v>9</v>
      </c>
      <c r="C6">
        <v>0</v>
      </c>
      <c r="D6">
        <v>1</v>
      </c>
      <c r="E6">
        <v>2</v>
      </c>
      <c r="F6">
        <v>0</v>
      </c>
      <c r="G6">
        <v>0</v>
      </c>
      <c r="H6" s="7">
        <f aca="true" t="shared" si="1" ref="H6:H69">(38+C6)*((E6-1)/3+1)</f>
        <v>50.666666666666664</v>
      </c>
      <c r="I6" s="7">
        <f aca="true" t="shared" si="2" ref="I6:I69">B6*H6</f>
        <v>456</v>
      </c>
      <c r="J6" s="7">
        <f aca="true" t="shared" si="3" ref="J6:J69">(38+0.5*C6)*((E6-1)/3+1)</f>
        <v>50.666666666666664</v>
      </c>
      <c r="K6" s="7">
        <f aca="true" t="shared" si="4" ref="K6:K69">B6*J6</f>
        <v>456</v>
      </c>
      <c r="L6" s="7">
        <f aca="true" t="shared" si="5" ref="L6:L69">(38+2*C6)*((E6-1)/3+1)</f>
        <v>50.666666666666664</v>
      </c>
      <c r="M6" s="7">
        <f aca="true" t="shared" si="6" ref="M6:M69">B6*L6</f>
        <v>456</v>
      </c>
      <c r="N6" s="7">
        <f aca="true" t="shared" si="7" ref="N6:N69">(38+2*C6)</f>
        <v>38</v>
      </c>
      <c r="O6" s="7">
        <f aca="true" t="shared" si="8" ref="O6:O69">B6*N6</f>
        <v>342</v>
      </c>
      <c r="P6" s="7">
        <f aca="true" t="shared" si="9" ref="P6:P69">(38+C6)*((E6-1)/3+1)+IF(G6=0,1,(38+21)*2)</f>
        <v>51.666666666666664</v>
      </c>
      <c r="Q6" s="7">
        <f aca="true" t="shared" si="10" ref="Q6:Q69">B6*P6</f>
        <v>465</v>
      </c>
      <c r="R6" s="7">
        <v>1</v>
      </c>
      <c r="S6" s="7">
        <f aca="true" t="shared" si="11" ref="S6:S69">B6*R6</f>
        <v>9</v>
      </c>
      <c r="T6" s="7">
        <f aca="true" t="shared" si="12" ref="T6:T69">C6*2</f>
        <v>0</v>
      </c>
      <c r="U6" s="7">
        <f aca="true" t="shared" si="13" ref="U6:U69">B6*T6</f>
        <v>0</v>
      </c>
    </row>
    <row r="7" spans="1:21" ht="13.5">
      <c r="A7" s="2" t="s">
        <v>81</v>
      </c>
      <c r="B7">
        <f t="shared" si="0"/>
        <v>4</v>
      </c>
      <c r="C7">
        <v>0</v>
      </c>
      <c r="D7">
        <v>1</v>
      </c>
      <c r="E7">
        <v>3</v>
      </c>
      <c r="F7">
        <v>0</v>
      </c>
      <c r="G7">
        <v>0</v>
      </c>
      <c r="H7" s="7">
        <f t="shared" si="1"/>
        <v>63.33333333333333</v>
      </c>
      <c r="I7" s="7">
        <f t="shared" si="2"/>
        <v>253.33333333333331</v>
      </c>
      <c r="J7" s="7">
        <f t="shared" si="3"/>
        <v>63.33333333333333</v>
      </c>
      <c r="K7" s="7">
        <f t="shared" si="4"/>
        <v>253.33333333333331</v>
      </c>
      <c r="L7" s="7">
        <f t="shared" si="5"/>
        <v>63.33333333333333</v>
      </c>
      <c r="M7" s="7">
        <f t="shared" si="6"/>
        <v>253.33333333333331</v>
      </c>
      <c r="N7" s="7">
        <f t="shared" si="7"/>
        <v>38</v>
      </c>
      <c r="O7" s="7">
        <f t="shared" si="8"/>
        <v>152</v>
      </c>
      <c r="P7" s="7">
        <f t="shared" si="9"/>
        <v>64.33333333333333</v>
      </c>
      <c r="Q7" s="7">
        <f t="shared" si="10"/>
        <v>257.3333333333333</v>
      </c>
      <c r="R7" s="7">
        <v>1</v>
      </c>
      <c r="S7" s="7">
        <f t="shared" si="11"/>
        <v>4</v>
      </c>
      <c r="T7" s="7">
        <f t="shared" si="12"/>
        <v>0</v>
      </c>
      <c r="U7" s="7">
        <f t="shared" si="13"/>
        <v>0</v>
      </c>
    </row>
    <row r="8" spans="1:21" ht="13.5">
      <c r="A8" s="2" t="s">
        <v>82</v>
      </c>
      <c r="B8">
        <f t="shared" si="0"/>
        <v>0</v>
      </c>
      <c r="C8">
        <v>0</v>
      </c>
      <c r="D8">
        <v>1</v>
      </c>
      <c r="E8">
        <v>4</v>
      </c>
      <c r="F8">
        <v>0</v>
      </c>
      <c r="G8">
        <v>0</v>
      </c>
      <c r="H8" s="7">
        <f t="shared" si="1"/>
        <v>76</v>
      </c>
      <c r="I8" s="7">
        <f t="shared" si="2"/>
        <v>0</v>
      </c>
      <c r="J8" s="7">
        <f t="shared" si="3"/>
        <v>76</v>
      </c>
      <c r="K8" s="7">
        <f t="shared" si="4"/>
        <v>0</v>
      </c>
      <c r="L8" s="7">
        <f t="shared" si="5"/>
        <v>76</v>
      </c>
      <c r="M8" s="7">
        <f t="shared" si="6"/>
        <v>0</v>
      </c>
      <c r="N8" s="7">
        <f t="shared" si="7"/>
        <v>38</v>
      </c>
      <c r="O8" s="7">
        <f t="shared" si="8"/>
        <v>0</v>
      </c>
      <c r="P8" s="7">
        <f t="shared" si="9"/>
        <v>77</v>
      </c>
      <c r="Q8" s="7">
        <f t="shared" si="10"/>
        <v>0</v>
      </c>
      <c r="R8" s="7">
        <v>1</v>
      </c>
      <c r="S8" s="7">
        <f t="shared" si="11"/>
        <v>0</v>
      </c>
      <c r="T8" s="7">
        <f t="shared" si="12"/>
        <v>0</v>
      </c>
      <c r="U8" s="7">
        <f t="shared" si="13"/>
        <v>0</v>
      </c>
    </row>
    <row r="9" spans="1:21" ht="13.5">
      <c r="A9" s="2" t="s">
        <v>83</v>
      </c>
      <c r="B9">
        <f t="shared" si="0"/>
        <v>11</v>
      </c>
      <c r="C9">
        <v>0</v>
      </c>
      <c r="D9">
        <v>1</v>
      </c>
      <c r="E9">
        <v>1</v>
      </c>
      <c r="F9">
        <v>0</v>
      </c>
      <c r="G9">
        <v>0</v>
      </c>
      <c r="H9" s="7">
        <f t="shared" si="1"/>
        <v>38</v>
      </c>
      <c r="I9" s="7">
        <f t="shared" si="2"/>
        <v>418</v>
      </c>
      <c r="J9" s="7">
        <f t="shared" si="3"/>
        <v>38</v>
      </c>
      <c r="K9" s="7">
        <f t="shared" si="4"/>
        <v>418</v>
      </c>
      <c r="L9" s="7">
        <f t="shared" si="5"/>
        <v>38</v>
      </c>
      <c r="M9" s="7">
        <f t="shared" si="6"/>
        <v>418</v>
      </c>
      <c r="N9" s="7">
        <f t="shared" si="7"/>
        <v>38</v>
      </c>
      <c r="O9" s="7">
        <f t="shared" si="8"/>
        <v>418</v>
      </c>
      <c r="P9" s="7">
        <f t="shared" si="9"/>
        <v>39</v>
      </c>
      <c r="Q9" s="7">
        <f t="shared" si="10"/>
        <v>429</v>
      </c>
      <c r="R9" s="7">
        <v>1</v>
      </c>
      <c r="S9" s="7">
        <f t="shared" si="11"/>
        <v>11</v>
      </c>
      <c r="T9" s="7">
        <f t="shared" si="12"/>
        <v>0</v>
      </c>
      <c r="U9" s="7">
        <f t="shared" si="13"/>
        <v>0</v>
      </c>
    </row>
    <row r="10" spans="1:21" ht="13.5">
      <c r="A10" s="2" t="s">
        <v>84</v>
      </c>
      <c r="B10">
        <f t="shared" si="0"/>
        <v>14</v>
      </c>
      <c r="C10">
        <v>0</v>
      </c>
      <c r="D10">
        <v>1</v>
      </c>
      <c r="E10">
        <v>2</v>
      </c>
      <c r="F10">
        <v>0</v>
      </c>
      <c r="G10">
        <v>0</v>
      </c>
      <c r="H10" s="7">
        <f t="shared" si="1"/>
        <v>50.666666666666664</v>
      </c>
      <c r="I10" s="7">
        <f t="shared" si="2"/>
        <v>709.3333333333333</v>
      </c>
      <c r="J10" s="7">
        <f t="shared" si="3"/>
        <v>50.666666666666664</v>
      </c>
      <c r="K10" s="7">
        <f t="shared" si="4"/>
        <v>709.3333333333333</v>
      </c>
      <c r="L10" s="7">
        <f t="shared" si="5"/>
        <v>50.666666666666664</v>
      </c>
      <c r="M10" s="7">
        <f t="shared" si="6"/>
        <v>709.3333333333333</v>
      </c>
      <c r="N10" s="7">
        <f t="shared" si="7"/>
        <v>38</v>
      </c>
      <c r="O10" s="7">
        <f t="shared" si="8"/>
        <v>532</v>
      </c>
      <c r="P10" s="7">
        <f t="shared" si="9"/>
        <v>51.666666666666664</v>
      </c>
      <c r="Q10" s="7">
        <f t="shared" si="10"/>
        <v>723.3333333333333</v>
      </c>
      <c r="R10" s="7">
        <v>1</v>
      </c>
      <c r="S10" s="7">
        <f t="shared" si="11"/>
        <v>14</v>
      </c>
      <c r="T10" s="7">
        <f t="shared" si="12"/>
        <v>0</v>
      </c>
      <c r="U10" s="7">
        <f t="shared" si="13"/>
        <v>0</v>
      </c>
    </row>
    <row r="11" spans="1:21" ht="13.5">
      <c r="A11" s="2" t="s">
        <v>85</v>
      </c>
      <c r="B11">
        <f t="shared" si="0"/>
        <v>5</v>
      </c>
      <c r="C11">
        <v>0</v>
      </c>
      <c r="D11">
        <v>1</v>
      </c>
      <c r="E11">
        <v>3</v>
      </c>
      <c r="F11">
        <v>0</v>
      </c>
      <c r="G11">
        <v>0</v>
      </c>
      <c r="H11" s="7">
        <f t="shared" si="1"/>
        <v>63.33333333333333</v>
      </c>
      <c r="I11" s="7">
        <f t="shared" si="2"/>
        <v>316.66666666666663</v>
      </c>
      <c r="J11" s="7">
        <f t="shared" si="3"/>
        <v>63.33333333333333</v>
      </c>
      <c r="K11" s="7">
        <f t="shared" si="4"/>
        <v>316.66666666666663</v>
      </c>
      <c r="L11" s="7">
        <f t="shared" si="5"/>
        <v>63.33333333333333</v>
      </c>
      <c r="M11" s="7">
        <f t="shared" si="6"/>
        <v>316.66666666666663</v>
      </c>
      <c r="N11" s="7">
        <f t="shared" si="7"/>
        <v>38</v>
      </c>
      <c r="O11" s="7">
        <f t="shared" si="8"/>
        <v>190</v>
      </c>
      <c r="P11" s="7">
        <f t="shared" si="9"/>
        <v>64.33333333333333</v>
      </c>
      <c r="Q11" s="7">
        <f t="shared" si="10"/>
        <v>321.66666666666663</v>
      </c>
      <c r="R11" s="7">
        <v>1</v>
      </c>
      <c r="S11" s="7">
        <f t="shared" si="11"/>
        <v>5</v>
      </c>
      <c r="T11" s="7">
        <f t="shared" si="12"/>
        <v>0</v>
      </c>
      <c r="U11" s="7">
        <f t="shared" si="13"/>
        <v>0</v>
      </c>
    </row>
    <row r="12" spans="1:21" ht="13.5">
      <c r="A12" s="2" t="s">
        <v>20</v>
      </c>
      <c r="B12">
        <f t="shared" si="0"/>
        <v>3</v>
      </c>
      <c r="C12">
        <v>0</v>
      </c>
      <c r="D12">
        <v>1</v>
      </c>
      <c r="E12">
        <v>4</v>
      </c>
      <c r="F12">
        <v>0</v>
      </c>
      <c r="G12">
        <v>0</v>
      </c>
      <c r="H12" s="7">
        <f t="shared" si="1"/>
        <v>76</v>
      </c>
      <c r="I12" s="7">
        <f t="shared" si="2"/>
        <v>228</v>
      </c>
      <c r="J12" s="7">
        <f t="shared" si="3"/>
        <v>76</v>
      </c>
      <c r="K12" s="7">
        <f t="shared" si="4"/>
        <v>228</v>
      </c>
      <c r="L12" s="7">
        <f t="shared" si="5"/>
        <v>76</v>
      </c>
      <c r="M12" s="7">
        <f t="shared" si="6"/>
        <v>228</v>
      </c>
      <c r="N12" s="7">
        <f t="shared" si="7"/>
        <v>38</v>
      </c>
      <c r="O12" s="7">
        <f t="shared" si="8"/>
        <v>114</v>
      </c>
      <c r="P12" s="7">
        <f t="shared" si="9"/>
        <v>77</v>
      </c>
      <c r="Q12" s="7">
        <f t="shared" si="10"/>
        <v>231</v>
      </c>
      <c r="R12" s="7">
        <v>1</v>
      </c>
      <c r="S12" s="7">
        <f t="shared" si="11"/>
        <v>3</v>
      </c>
      <c r="T12" s="7">
        <f t="shared" si="12"/>
        <v>0</v>
      </c>
      <c r="U12" s="7">
        <f t="shared" si="13"/>
        <v>0</v>
      </c>
    </row>
    <row r="13" spans="1:21" ht="13.5">
      <c r="A13" s="2" t="s">
        <v>86</v>
      </c>
      <c r="B13">
        <f t="shared" si="0"/>
        <v>1</v>
      </c>
      <c r="C13">
        <v>19</v>
      </c>
      <c r="D13">
        <v>2</v>
      </c>
      <c r="E13">
        <v>1</v>
      </c>
      <c r="F13">
        <v>0</v>
      </c>
      <c r="G13">
        <v>0</v>
      </c>
      <c r="H13" s="7">
        <f t="shared" si="1"/>
        <v>57</v>
      </c>
      <c r="I13" s="7">
        <f t="shared" si="2"/>
        <v>57</v>
      </c>
      <c r="J13" s="7">
        <f t="shared" si="3"/>
        <v>47.5</v>
      </c>
      <c r="K13" s="7">
        <f t="shared" si="4"/>
        <v>47.5</v>
      </c>
      <c r="L13" s="7">
        <f t="shared" si="5"/>
        <v>76</v>
      </c>
      <c r="M13" s="7">
        <f t="shared" si="6"/>
        <v>76</v>
      </c>
      <c r="N13" s="7">
        <f t="shared" si="7"/>
        <v>76</v>
      </c>
      <c r="O13" s="7">
        <f t="shared" si="8"/>
        <v>76</v>
      </c>
      <c r="P13" s="7">
        <f t="shared" si="9"/>
        <v>58</v>
      </c>
      <c r="Q13" s="7">
        <f t="shared" si="10"/>
        <v>58</v>
      </c>
      <c r="R13" s="7">
        <v>1</v>
      </c>
      <c r="S13" s="7">
        <f t="shared" si="11"/>
        <v>1</v>
      </c>
      <c r="T13" s="7">
        <f t="shared" si="12"/>
        <v>38</v>
      </c>
      <c r="U13" s="7">
        <f t="shared" si="13"/>
        <v>38</v>
      </c>
    </row>
    <row r="14" spans="1:21" ht="13.5">
      <c r="A14" s="2" t="s">
        <v>87</v>
      </c>
      <c r="B14">
        <f t="shared" si="0"/>
        <v>6</v>
      </c>
      <c r="C14">
        <v>19</v>
      </c>
      <c r="D14">
        <v>2</v>
      </c>
      <c r="E14">
        <v>1</v>
      </c>
      <c r="F14">
        <v>0</v>
      </c>
      <c r="G14">
        <v>0</v>
      </c>
      <c r="H14" s="7">
        <f t="shared" si="1"/>
        <v>57</v>
      </c>
      <c r="I14" s="7">
        <f t="shared" si="2"/>
        <v>342</v>
      </c>
      <c r="J14" s="7">
        <f t="shared" si="3"/>
        <v>47.5</v>
      </c>
      <c r="K14" s="7">
        <f t="shared" si="4"/>
        <v>285</v>
      </c>
      <c r="L14" s="7">
        <f t="shared" si="5"/>
        <v>76</v>
      </c>
      <c r="M14" s="7">
        <f t="shared" si="6"/>
        <v>456</v>
      </c>
      <c r="N14" s="7">
        <f t="shared" si="7"/>
        <v>76</v>
      </c>
      <c r="O14" s="7">
        <f t="shared" si="8"/>
        <v>456</v>
      </c>
      <c r="P14" s="7">
        <f t="shared" si="9"/>
        <v>58</v>
      </c>
      <c r="Q14" s="7">
        <f t="shared" si="10"/>
        <v>348</v>
      </c>
      <c r="R14" s="7">
        <v>1</v>
      </c>
      <c r="S14" s="7">
        <f t="shared" si="11"/>
        <v>6</v>
      </c>
      <c r="T14" s="7">
        <f t="shared" si="12"/>
        <v>38</v>
      </c>
      <c r="U14" s="7">
        <f t="shared" si="13"/>
        <v>228</v>
      </c>
    </row>
    <row r="15" spans="1:21" ht="13.5">
      <c r="A15" s="2" t="s">
        <v>88</v>
      </c>
      <c r="B15">
        <f t="shared" si="0"/>
        <v>5</v>
      </c>
      <c r="C15">
        <v>19</v>
      </c>
      <c r="D15">
        <v>2</v>
      </c>
      <c r="E15">
        <v>4</v>
      </c>
      <c r="F15">
        <v>0</v>
      </c>
      <c r="G15">
        <v>0</v>
      </c>
      <c r="H15" s="7">
        <f t="shared" si="1"/>
        <v>114</v>
      </c>
      <c r="I15" s="7">
        <f t="shared" si="2"/>
        <v>570</v>
      </c>
      <c r="J15" s="7">
        <f t="shared" si="3"/>
        <v>95</v>
      </c>
      <c r="K15" s="7">
        <f t="shared" si="4"/>
        <v>475</v>
      </c>
      <c r="L15" s="7">
        <f t="shared" si="5"/>
        <v>152</v>
      </c>
      <c r="M15" s="7">
        <f t="shared" si="6"/>
        <v>760</v>
      </c>
      <c r="N15" s="7">
        <f t="shared" si="7"/>
        <v>76</v>
      </c>
      <c r="O15" s="7">
        <f t="shared" si="8"/>
        <v>380</v>
      </c>
      <c r="P15" s="7">
        <f t="shared" si="9"/>
        <v>115</v>
      </c>
      <c r="Q15" s="7">
        <f t="shared" si="10"/>
        <v>575</v>
      </c>
      <c r="R15" s="7">
        <v>1</v>
      </c>
      <c r="S15" s="7">
        <f t="shared" si="11"/>
        <v>5</v>
      </c>
      <c r="T15" s="7">
        <f t="shared" si="12"/>
        <v>38</v>
      </c>
      <c r="U15" s="7">
        <f t="shared" si="13"/>
        <v>190</v>
      </c>
    </row>
    <row r="16" spans="1:21" ht="13.5">
      <c r="A16" s="2" t="s">
        <v>13</v>
      </c>
      <c r="B16">
        <f t="shared" si="0"/>
        <v>2</v>
      </c>
      <c r="C16">
        <v>20</v>
      </c>
      <c r="D16">
        <v>3</v>
      </c>
      <c r="E16">
        <v>1</v>
      </c>
      <c r="F16">
        <v>0</v>
      </c>
      <c r="G16">
        <v>0</v>
      </c>
      <c r="H16" s="7">
        <f t="shared" si="1"/>
        <v>58</v>
      </c>
      <c r="I16" s="7">
        <f t="shared" si="2"/>
        <v>116</v>
      </c>
      <c r="J16" s="7">
        <f t="shared" si="3"/>
        <v>48</v>
      </c>
      <c r="K16" s="7">
        <f t="shared" si="4"/>
        <v>96</v>
      </c>
      <c r="L16" s="7">
        <f t="shared" si="5"/>
        <v>78</v>
      </c>
      <c r="M16" s="7">
        <f t="shared" si="6"/>
        <v>156</v>
      </c>
      <c r="N16" s="7">
        <f t="shared" si="7"/>
        <v>78</v>
      </c>
      <c r="O16" s="7">
        <f t="shared" si="8"/>
        <v>156</v>
      </c>
      <c r="P16" s="7">
        <f t="shared" si="9"/>
        <v>59</v>
      </c>
      <c r="Q16" s="7">
        <f t="shared" si="10"/>
        <v>118</v>
      </c>
      <c r="R16" s="7">
        <v>1</v>
      </c>
      <c r="S16" s="7">
        <f t="shared" si="11"/>
        <v>2</v>
      </c>
      <c r="T16" s="7">
        <f t="shared" si="12"/>
        <v>40</v>
      </c>
      <c r="U16" s="7">
        <f t="shared" si="13"/>
        <v>80</v>
      </c>
    </row>
    <row r="17" spans="1:21" ht="13.5">
      <c r="A17" s="2" t="s">
        <v>89</v>
      </c>
      <c r="B17">
        <f t="shared" si="0"/>
        <v>7</v>
      </c>
      <c r="C17">
        <v>20</v>
      </c>
      <c r="D17">
        <v>3</v>
      </c>
      <c r="E17">
        <v>2</v>
      </c>
      <c r="F17">
        <v>0</v>
      </c>
      <c r="G17">
        <v>0</v>
      </c>
      <c r="H17" s="7">
        <f t="shared" si="1"/>
        <v>77.33333333333333</v>
      </c>
      <c r="I17" s="7">
        <f t="shared" si="2"/>
        <v>541.3333333333333</v>
      </c>
      <c r="J17" s="7">
        <f t="shared" si="3"/>
        <v>64</v>
      </c>
      <c r="K17" s="7">
        <f t="shared" si="4"/>
        <v>448</v>
      </c>
      <c r="L17" s="7">
        <f t="shared" si="5"/>
        <v>104</v>
      </c>
      <c r="M17" s="7">
        <f t="shared" si="6"/>
        <v>728</v>
      </c>
      <c r="N17" s="7">
        <f t="shared" si="7"/>
        <v>78</v>
      </c>
      <c r="O17" s="7">
        <f t="shared" si="8"/>
        <v>546</v>
      </c>
      <c r="P17" s="7">
        <f t="shared" si="9"/>
        <v>78.33333333333333</v>
      </c>
      <c r="Q17" s="7">
        <f t="shared" si="10"/>
        <v>548.3333333333333</v>
      </c>
      <c r="R17" s="7">
        <v>1</v>
      </c>
      <c r="S17" s="7">
        <f t="shared" si="11"/>
        <v>7</v>
      </c>
      <c r="T17" s="7">
        <f t="shared" si="12"/>
        <v>40</v>
      </c>
      <c r="U17" s="7">
        <f t="shared" si="13"/>
        <v>280</v>
      </c>
    </row>
    <row r="18" spans="1:21" ht="13.5">
      <c r="A18" s="2" t="s">
        <v>90</v>
      </c>
      <c r="B18">
        <f t="shared" si="0"/>
        <v>1</v>
      </c>
      <c r="C18">
        <v>20</v>
      </c>
      <c r="D18">
        <v>3</v>
      </c>
      <c r="E18">
        <v>3</v>
      </c>
      <c r="F18">
        <v>0</v>
      </c>
      <c r="G18">
        <v>0</v>
      </c>
      <c r="H18" s="7">
        <f t="shared" si="1"/>
        <v>96.66666666666666</v>
      </c>
      <c r="I18" s="7">
        <f t="shared" si="2"/>
        <v>96.66666666666666</v>
      </c>
      <c r="J18" s="7">
        <f t="shared" si="3"/>
        <v>80</v>
      </c>
      <c r="K18" s="7">
        <f t="shared" si="4"/>
        <v>80</v>
      </c>
      <c r="L18" s="7">
        <f t="shared" si="5"/>
        <v>130</v>
      </c>
      <c r="M18" s="7">
        <f t="shared" si="6"/>
        <v>130</v>
      </c>
      <c r="N18" s="7">
        <f t="shared" si="7"/>
        <v>78</v>
      </c>
      <c r="O18" s="7">
        <f t="shared" si="8"/>
        <v>78</v>
      </c>
      <c r="P18" s="7">
        <f t="shared" si="9"/>
        <v>97.66666666666666</v>
      </c>
      <c r="Q18" s="7">
        <f t="shared" si="10"/>
        <v>97.66666666666666</v>
      </c>
      <c r="R18" s="7">
        <v>1</v>
      </c>
      <c r="S18" s="7">
        <f t="shared" si="11"/>
        <v>1</v>
      </c>
      <c r="T18" s="7">
        <f t="shared" si="12"/>
        <v>40</v>
      </c>
      <c r="U18" s="7">
        <f t="shared" si="13"/>
        <v>40</v>
      </c>
    </row>
    <row r="19" spans="1:21" ht="13.5">
      <c r="A19" s="2" t="s">
        <v>91</v>
      </c>
      <c r="B19">
        <f t="shared" si="0"/>
        <v>8</v>
      </c>
      <c r="C19">
        <v>20</v>
      </c>
      <c r="D19">
        <v>3</v>
      </c>
      <c r="E19">
        <v>4</v>
      </c>
      <c r="F19">
        <v>0</v>
      </c>
      <c r="G19">
        <v>0</v>
      </c>
      <c r="H19" s="7">
        <f t="shared" si="1"/>
        <v>116</v>
      </c>
      <c r="I19" s="7">
        <f t="shared" si="2"/>
        <v>928</v>
      </c>
      <c r="J19" s="7">
        <f t="shared" si="3"/>
        <v>96</v>
      </c>
      <c r="K19" s="7">
        <f t="shared" si="4"/>
        <v>768</v>
      </c>
      <c r="L19" s="7">
        <f t="shared" si="5"/>
        <v>156</v>
      </c>
      <c r="M19" s="7">
        <f t="shared" si="6"/>
        <v>1248</v>
      </c>
      <c r="N19" s="7">
        <f t="shared" si="7"/>
        <v>78</v>
      </c>
      <c r="O19" s="7">
        <f t="shared" si="8"/>
        <v>624</v>
      </c>
      <c r="P19" s="7">
        <f t="shared" si="9"/>
        <v>117</v>
      </c>
      <c r="Q19" s="7">
        <f t="shared" si="10"/>
        <v>936</v>
      </c>
      <c r="R19" s="7">
        <v>1</v>
      </c>
      <c r="S19" s="7">
        <f t="shared" si="11"/>
        <v>8</v>
      </c>
      <c r="T19" s="7">
        <f t="shared" si="12"/>
        <v>40</v>
      </c>
      <c r="U19" s="7">
        <f t="shared" si="13"/>
        <v>320</v>
      </c>
    </row>
    <row r="20" spans="1:21" ht="13.5">
      <c r="A20" s="2" t="s">
        <v>92</v>
      </c>
      <c r="B20">
        <f t="shared" si="0"/>
        <v>4</v>
      </c>
      <c r="C20">
        <v>20</v>
      </c>
      <c r="D20">
        <v>3</v>
      </c>
      <c r="E20">
        <v>1</v>
      </c>
      <c r="F20">
        <v>0</v>
      </c>
      <c r="G20">
        <v>0</v>
      </c>
      <c r="H20" s="7">
        <f t="shared" si="1"/>
        <v>58</v>
      </c>
      <c r="I20" s="7">
        <f t="shared" si="2"/>
        <v>232</v>
      </c>
      <c r="J20" s="7">
        <f t="shared" si="3"/>
        <v>48</v>
      </c>
      <c r="K20" s="7">
        <f t="shared" si="4"/>
        <v>192</v>
      </c>
      <c r="L20" s="7">
        <f t="shared" si="5"/>
        <v>78</v>
      </c>
      <c r="M20" s="7">
        <f t="shared" si="6"/>
        <v>312</v>
      </c>
      <c r="N20" s="7">
        <f t="shared" si="7"/>
        <v>78</v>
      </c>
      <c r="O20" s="7">
        <f t="shared" si="8"/>
        <v>312</v>
      </c>
      <c r="P20" s="7">
        <f t="shared" si="9"/>
        <v>59</v>
      </c>
      <c r="Q20" s="7">
        <f t="shared" si="10"/>
        <v>236</v>
      </c>
      <c r="R20" s="7">
        <v>1</v>
      </c>
      <c r="S20" s="7">
        <f t="shared" si="11"/>
        <v>4</v>
      </c>
      <c r="T20" s="7">
        <f t="shared" si="12"/>
        <v>40</v>
      </c>
      <c r="U20" s="7">
        <f t="shared" si="13"/>
        <v>160</v>
      </c>
    </row>
    <row r="21" spans="1:21" ht="13.5">
      <c r="A21" s="2" t="s">
        <v>93</v>
      </c>
      <c r="B21">
        <f t="shared" si="0"/>
        <v>13</v>
      </c>
      <c r="C21">
        <v>20</v>
      </c>
      <c r="D21">
        <v>3</v>
      </c>
      <c r="E21">
        <v>2</v>
      </c>
      <c r="F21">
        <v>0</v>
      </c>
      <c r="G21">
        <v>0</v>
      </c>
      <c r="H21" s="7">
        <f t="shared" si="1"/>
        <v>77.33333333333333</v>
      </c>
      <c r="I21" s="7">
        <f t="shared" si="2"/>
        <v>1005.3333333333333</v>
      </c>
      <c r="J21" s="7">
        <f t="shared" si="3"/>
        <v>64</v>
      </c>
      <c r="K21" s="7">
        <f t="shared" si="4"/>
        <v>832</v>
      </c>
      <c r="L21" s="7">
        <f t="shared" si="5"/>
        <v>104</v>
      </c>
      <c r="M21" s="7">
        <f t="shared" si="6"/>
        <v>1352</v>
      </c>
      <c r="N21" s="7">
        <f t="shared" si="7"/>
        <v>78</v>
      </c>
      <c r="O21" s="7">
        <f t="shared" si="8"/>
        <v>1014</v>
      </c>
      <c r="P21" s="7">
        <f t="shared" si="9"/>
        <v>78.33333333333333</v>
      </c>
      <c r="Q21" s="7">
        <f t="shared" si="10"/>
        <v>1018.3333333333333</v>
      </c>
      <c r="R21" s="7">
        <v>1</v>
      </c>
      <c r="S21" s="7">
        <f t="shared" si="11"/>
        <v>13</v>
      </c>
      <c r="T21" s="7">
        <f t="shared" si="12"/>
        <v>40</v>
      </c>
      <c r="U21" s="7">
        <f t="shared" si="13"/>
        <v>520</v>
      </c>
    </row>
    <row r="22" spans="1:21" ht="13.5">
      <c r="A22" s="2" t="s">
        <v>94</v>
      </c>
      <c r="B22">
        <f t="shared" si="0"/>
        <v>7</v>
      </c>
      <c r="C22">
        <v>20</v>
      </c>
      <c r="D22">
        <v>3</v>
      </c>
      <c r="E22">
        <v>3</v>
      </c>
      <c r="F22">
        <v>0</v>
      </c>
      <c r="G22">
        <v>0</v>
      </c>
      <c r="H22" s="7">
        <f t="shared" si="1"/>
        <v>96.66666666666666</v>
      </c>
      <c r="I22" s="7">
        <f t="shared" si="2"/>
        <v>676.6666666666666</v>
      </c>
      <c r="J22" s="7">
        <f t="shared" si="3"/>
        <v>80</v>
      </c>
      <c r="K22" s="7">
        <f t="shared" si="4"/>
        <v>560</v>
      </c>
      <c r="L22" s="7">
        <f t="shared" si="5"/>
        <v>130</v>
      </c>
      <c r="M22" s="7">
        <f t="shared" si="6"/>
        <v>910</v>
      </c>
      <c r="N22" s="7">
        <f t="shared" si="7"/>
        <v>78</v>
      </c>
      <c r="O22" s="7">
        <f t="shared" si="8"/>
        <v>546</v>
      </c>
      <c r="P22" s="7">
        <f t="shared" si="9"/>
        <v>97.66666666666666</v>
      </c>
      <c r="Q22" s="7">
        <f t="shared" si="10"/>
        <v>683.6666666666666</v>
      </c>
      <c r="R22" s="7">
        <v>1</v>
      </c>
      <c r="S22" s="7">
        <f t="shared" si="11"/>
        <v>7</v>
      </c>
      <c r="T22" s="7">
        <f t="shared" si="12"/>
        <v>40</v>
      </c>
      <c r="U22" s="7">
        <f t="shared" si="13"/>
        <v>280</v>
      </c>
    </row>
    <row r="23" spans="1:21" ht="13.5">
      <c r="A23" s="2" t="s">
        <v>95</v>
      </c>
      <c r="B23">
        <f t="shared" si="0"/>
        <v>9</v>
      </c>
      <c r="C23">
        <v>20</v>
      </c>
      <c r="D23">
        <v>3</v>
      </c>
      <c r="E23">
        <v>4</v>
      </c>
      <c r="F23">
        <v>0</v>
      </c>
      <c r="G23">
        <v>0</v>
      </c>
      <c r="H23" s="7">
        <f t="shared" si="1"/>
        <v>116</v>
      </c>
      <c r="I23" s="7">
        <f t="shared" si="2"/>
        <v>1044</v>
      </c>
      <c r="J23" s="7">
        <f t="shared" si="3"/>
        <v>96</v>
      </c>
      <c r="K23" s="7">
        <f t="shared" si="4"/>
        <v>864</v>
      </c>
      <c r="L23" s="7">
        <f t="shared" si="5"/>
        <v>156</v>
      </c>
      <c r="M23" s="7">
        <f t="shared" si="6"/>
        <v>1404</v>
      </c>
      <c r="N23" s="7">
        <f t="shared" si="7"/>
        <v>78</v>
      </c>
      <c r="O23" s="7">
        <f t="shared" si="8"/>
        <v>702</v>
      </c>
      <c r="P23" s="7">
        <f t="shared" si="9"/>
        <v>117</v>
      </c>
      <c r="Q23" s="7">
        <f t="shared" si="10"/>
        <v>1053</v>
      </c>
      <c r="R23" s="7">
        <v>1</v>
      </c>
      <c r="S23" s="7">
        <f t="shared" si="11"/>
        <v>9</v>
      </c>
      <c r="T23" s="7">
        <f t="shared" si="12"/>
        <v>40</v>
      </c>
      <c r="U23" s="7">
        <f t="shared" si="13"/>
        <v>360</v>
      </c>
    </row>
    <row r="24" spans="1:21" ht="13.5">
      <c r="A24" s="2" t="s">
        <v>96</v>
      </c>
      <c r="B24">
        <f t="shared" si="0"/>
        <v>0</v>
      </c>
      <c r="C24">
        <v>20</v>
      </c>
      <c r="D24">
        <v>3</v>
      </c>
      <c r="E24">
        <v>2</v>
      </c>
      <c r="F24">
        <v>0</v>
      </c>
      <c r="G24">
        <v>0</v>
      </c>
      <c r="H24" s="7">
        <f t="shared" si="1"/>
        <v>77.33333333333333</v>
      </c>
      <c r="I24" s="7">
        <f t="shared" si="2"/>
        <v>0</v>
      </c>
      <c r="J24" s="7">
        <f t="shared" si="3"/>
        <v>64</v>
      </c>
      <c r="K24" s="7">
        <f t="shared" si="4"/>
        <v>0</v>
      </c>
      <c r="L24" s="7">
        <f t="shared" si="5"/>
        <v>104</v>
      </c>
      <c r="M24" s="7">
        <f t="shared" si="6"/>
        <v>0</v>
      </c>
      <c r="N24" s="7">
        <f t="shared" si="7"/>
        <v>78</v>
      </c>
      <c r="O24" s="7">
        <f t="shared" si="8"/>
        <v>0</v>
      </c>
      <c r="P24" s="7">
        <f t="shared" si="9"/>
        <v>78.33333333333333</v>
      </c>
      <c r="Q24" s="7">
        <f t="shared" si="10"/>
        <v>0</v>
      </c>
      <c r="R24" s="7">
        <v>1</v>
      </c>
      <c r="S24" s="7">
        <f t="shared" si="11"/>
        <v>0</v>
      </c>
      <c r="T24" s="7">
        <f t="shared" si="12"/>
        <v>40</v>
      </c>
      <c r="U24" s="7">
        <f t="shared" si="13"/>
        <v>0</v>
      </c>
    </row>
    <row r="25" spans="1:21" ht="13.5">
      <c r="A25" s="2" t="s">
        <v>3</v>
      </c>
      <c r="B25">
        <f t="shared" si="0"/>
        <v>14</v>
      </c>
      <c r="C25">
        <v>30</v>
      </c>
      <c r="D25">
        <v>4</v>
      </c>
      <c r="E25">
        <v>1</v>
      </c>
      <c r="F25">
        <v>0</v>
      </c>
      <c r="G25">
        <v>0</v>
      </c>
      <c r="H25" s="7">
        <f t="shared" si="1"/>
        <v>68</v>
      </c>
      <c r="I25" s="7">
        <f t="shared" si="2"/>
        <v>952</v>
      </c>
      <c r="J25" s="7">
        <f t="shared" si="3"/>
        <v>53</v>
      </c>
      <c r="K25" s="7">
        <f t="shared" si="4"/>
        <v>742</v>
      </c>
      <c r="L25" s="7">
        <f t="shared" si="5"/>
        <v>98</v>
      </c>
      <c r="M25" s="7">
        <f t="shared" si="6"/>
        <v>1372</v>
      </c>
      <c r="N25" s="7">
        <f t="shared" si="7"/>
        <v>98</v>
      </c>
      <c r="O25" s="7">
        <f t="shared" si="8"/>
        <v>1372</v>
      </c>
      <c r="P25" s="7">
        <f t="shared" si="9"/>
        <v>69</v>
      </c>
      <c r="Q25" s="7">
        <f t="shared" si="10"/>
        <v>966</v>
      </c>
      <c r="R25" s="7">
        <v>1</v>
      </c>
      <c r="S25" s="7">
        <f t="shared" si="11"/>
        <v>14</v>
      </c>
      <c r="T25" s="7">
        <f t="shared" si="12"/>
        <v>60</v>
      </c>
      <c r="U25" s="7">
        <f t="shared" si="13"/>
        <v>840</v>
      </c>
    </row>
    <row r="26" spans="1:21" ht="13.5">
      <c r="A26" s="2" t="s">
        <v>26</v>
      </c>
      <c r="B26">
        <f t="shared" si="0"/>
        <v>15</v>
      </c>
      <c r="C26">
        <v>23</v>
      </c>
      <c r="D26">
        <v>5</v>
      </c>
      <c r="E26">
        <v>1</v>
      </c>
      <c r="F26">
        <v>0</v>
      </c>
      <c r="G26">
        <v>0</v>
      </c>
      <c r="H26" s="7">
        <f t="shared" si="1"/>
        <v>61</v>
      </c>
      <c r="I26" s="7">
        <f t="shared" si="2"/>
        <v>915</v>
      </c>
      <c r="J26" s="7">
        <f t="shared" si="3"/>
        <v>49.5</v>
      </c>
      <c r="K26" s="7">
        <f t="shared" si="4"/>
        <v>742.5</v>
      </c>
      <c r="L26" s="7">
        <f t="shared" si="5"/>
        <v>84</v>
      </c>
      <c r="M26" s="7">
        <f t="shared" si="6"/>
        <v>1260</v>
      </c>
      <c r="N26" s="7">
        <f t="shared" si="7"/>
        <v>84</v>
      </c>
      <c r="O26" s="7">
        <f t="shared" si="8"/>
        <v>1260</v>
      </c>
      <c r="P26" s="7">
        <f t="shared" si="9"/>
        <v>62</v>
      </c>
      <c r="Q26" s="7">
        <f t="shared" si="10"/>
        <v>930</v>
      </c>
      <c r="R26" s="7">
        <v>1</v>
      </c>
      <c r="S26" s="7">
        <f t="shared" si="11"/>
        <v>15</v>
      </c>
      <c r="T26" s="7">
        <f t="shared" si="12"/>
        <v>46</v>
      </c>
      <c r="U26" s="7">
        <f t="shared" si="13"/>
        <v>690</v>
      </c>
    </row>
    <row r="27" spans="1:21" ht="13.5">
      <c r="A27" s="2" t="s">
        <v>123</v>
      </c>
      <c r="B27">
        <f t="shared" si="0"/>
        <v>25</v>
      </c>
      <c r="C27">
        <v>23</v>
      </c>
      <c r="D27">
        <v>5</v>
      </c>
      <c r="E27">
        <v>4</v>
      </c>
      <c r="F27">
        <v>0</v>
      </c>
      <c r="G27">
        <v>0</v>
      </c>
      <c r="H27" s="7">
        <f t="shared" si="1"/>
        <v>122</v>
      </c>
      <c r="I27" s="7">
        <f t="shared" si="2"/>
        <v>3050</v>
      </c>
      <c r="J27" s="7">
        <f t="shared" si="3"/>
        <v>99</v>
      </c>
      <c r="K27" s="7">
        <f t="shared" si="4"/>
        <v>2475</v>
      </c>
      <c r="L27" s="7">
        <f t="shared" si="5"/>
        <v>168</v>
      </c>
      <c r="M27" s="7">
        <f t="shared" si="6"/>
        <v>4200</v>
      </c>
      <c r="N27" s="7">
        <f t="shared" si="7"/>
        <v>84</v>
      </c>
      <c r="O27" s="7">
        <f t="shared" si="8"/>
        <v>2100</v>
      </c>
      <c r="P27" s="7">
        <f t="shared" si="9"/>
        <v>123</v>
      </c>
      <c r="Q27" s="7">
        <f t="shared" si="10"/>
        <v>3075</v>
      </c>
      <c r="R27" s="7">
        <v>1</v>
      </c>
      <c r="S27" s="7">
        <f t="shared" si="11"/>
        <v>25</v>
      </c>
      <c r="T27" s="7">
        <f t="shared" si="12"/>
        <v>46</v>
      </c>
      <c r="U27" s="7">
        <f t="shared" si="13"/>
        <v>1150</v>
      </c>
    </row>
    <row r="28" spans="1:21" ht="13.5">
      <c r="A28" s="2" t="s">
        <v>19</v>
      </c>
      <c r="B28">
        <f t="shared" si="0"/>
        <v>3</v>
      </c>
      <c r="C28">
        <v>21</v>
      </c>
      <c r="D28">
        <v>6</v>
      </c>
      <c r="E28">
        <v>1</v>
      </c>
      <c r="F28">
        <v>0</v>
      </c>
      <c r="G28">
        <v>0</v>
      </c>
      <c r="H28" s="7">
        <f t="shared" si="1"/>
        <v>59</v>
      </c>
      <c r="I28" s="7">
        <f t="shared" si="2"/>
        <v>177</v>
      </c>
      <c r="J28" s="7">
        <f t="shared" si="3"/>
        <v>48.5</v>
      </c>
      <c r="K28" s="7">
        <f t="shared" si="4"/>
        <v>145.5</v>
      </c>
      <c r="L28" s="7">
        <f t="shared" si="5"/>
        <v>80</v>
      </c>
      <c r="M28" s="7">
        <f t="shared" si="6"/>
        <v>240</v>
      </c>
      <c r="N28" s="7">
        <f t="shared" si="7"/>
        <v>80</v>
      </c>
      <c r="O28" s="7">
        <f t="shared" si="8"/>
        <v>240</v>
      </c>
      <c r="P28" s="7">
        <f t="shared" si="9"/>
        <v>60</v>
      </c>
      <c r="Q28" s="7">
        <f t="shared" si="10"/>
        <v>180</v>
      </c>
      <c r="R28" s="7">
        <v>1</v>
      </c>
      <c r="S28" s="7">
        <f t="shared" si="11"/>
        <v>3</v>
      </c>
      <c r="T28" s="7">
        <f t="shared" si="12"/>
        <v>42</v>
      </c>
      <c r="U28" s="7">
        <f t="shared" si="13"/>
        <v>126</v>
      </c>
    </row>
    <row r="29" spans="1:21" ht="13.5">
      <c r="A29" s="2" t="s">
        <v>43</v>
      </c>
      <c r="B29">
        <f t="shared" si="0"/>
        <v>0</v>
      </c>
      <c r="C29">
        <v>21</v>
      </c>
      <c r="D29">
        <v>6</v>
      </c>
      <c r="E29">
        <v>2</v>
      </c>
      <c r="F29">
        <v>0</v>
      </c>
      <c r="G29">
        <v>0</v>
      </c>
      <c r="H29" s="7">
        <f t="shared" si="1"/>
        <v>78.66666666666666</v>
      </c>
      <c r="I29" s="7">
        <f t="shared" si="2"/>
        <v>0</v>
      </c>
      <c r="J29" s="7">
        <f t="shared" si="3"/>
        <v>64.66666666666666</v>
      </c>
      <c r="K29" s="7">
        <f t="shared" si="4"/>
        <v>0</v>
      </c>
      <c r="L29" s="7">
        <f t="shared" si="5"/>
        <v>106.66666666666666</v>
      </c>
      <c r="M29" s="7">
        <f t="shared" si="6"/>
        <v>0</v>
      </c>
      <c r="N29" s="7">
        <f t="shared" si="7"/>
        <v>80</v>
      </c>
      <c r="O29" s="7">
        <f t="shared" si="8"/>
        <v>0</v>
      </c>
      <c r="P29" s="7">
        <f t="shared" si="9"/>
        <v>79.66666666666666</v>
      </c>
      <c r="Q29" s="7">
        <f t="shared" si="10"/>
        <v>0</v>
      </c>
      <c r="R29" s="7">
        <v>1</v>
      </c>
      <c r="S29" s="7">
        <f t="shared" si="11"/>
        <v>0</v>
      </c>
      <c r="T29" s="7">
        <f t="shared" si="12"/>
        <v>42</v>
      </c>
      <c r="U29" s="7">
        <f t="shared" si="13"/>
        <v>0</v>
      </c>
    </row>
    <row r="30" spans="1:21" ht="13.5">
      <c r="A30" s="2" t="s">
        <v>41</v>
      </c>
      <c r="B30">
        <f t="shared" si="0"/>
        <v>7</v>
      </c>
      <c r="C30">
        <v>21</v>
      </c>
      <c r="D30">
        <v>6</v>
      </c>
      <c r="E30">
        <v>2</v>
      </c>
      <c r="F30">
        <v>0</v>
      </c>
      <c r="G30">
        <v>1</v>
      </c>
      <c r="H30" s="7">
        <f t="shared" si="1"/>
        <v>78.66666666666666</v>
      </c>
      <c r="I30" s="7">
        <f t="shared" si="2"/>
        <v>550.6666666666666</v>
      </c>
      <c r="J30" s="7">
        <f t="shared" si="3"/>
        <v>64.66666666666666</v>
      </c>
      <c r="K30" s="7">
        <f t="shared" si="4"/>
        <v>452.66666666666663</v>
      </c>
      <c r="L30" s="7">
        <f t="shared" si="5"/>
        <v>106.66666666666666</v>
      </c>
      <c r="M30" s="7">
        <f t="shared" si="6"/>
        <v>746.6666666666666</v>
      </c>
      <c r="N30" s="7">
        <f t="shared" si="7"/>
        <v>80</v>
      </c>
      <c r="O30" s="7">
        <f t="shared" si="8"/>
        <v>560</v>
      </c>
      <c r="P30" s="7">
        <f t="shared" si="9"/>
        <v>196.66666666666666</v>
      </c>
      <c r="Q30" s="7">
        <f t="shared" si="10"/>
        <v>1376.6666666666665</v>
      </c>
      <c r="R30" s="7">
        <v>1</v>
      </c>
      <c r="S30" s="7">
        <f t="shared" si="11"/>
        <v>7</v>
      </c>
      <c r="T30" s="7">
        <f t="shared" si="12"/>
        <v>42</v>
      </c>
      <c r="U30" s="7">
        <f t="shared" si="13"/>
        <v>294</v>
      </c>
    </row>
    <row r="31" spans="1:21" ht="13.5">
      <c r="A31" s="2" t="s">
        <v>97</v>
      </c>
      <c r="B31">
        <f t="shared" si="0"/>
        <v>2</v>
      </c>
      <c r="C31">
        <v>21</v>
      </c>
      <c r="D31">
        <v>6</v>
      </c>
      <c r="E31">
        <v>3</v>
      </c>
      <c r="F31">
        <v>0</v>
      </c>
      <c r="G31">
        <v>0</v>
      </c>
      <c r="H31" s="7">
        <f t="shared" si="1"/>
        <v>98.33333333333333</v>
      </c>
      <c r="I31" s="7">
        <f t="shared" si="2"/>
        <v>196.66666666666666</v>
      </c>
      <c r="J31" s="7">
        <f t="shared" si="3"/>
        <v>80.83333333333333</v>
      </c>
      <c r="K31" s="7">
        <f t="shared" si="4"/>
        <v>161.66666666666666</v>
      </c>
      <c r="L31" s="7">
        <f t="shared" si="5"/>
        <v>133.33333333333331</v>
      </c>
      <c r="M31" s="7">
        <f t="shared" si="6"/>
        <v>266.66666666666663</v>
      </c>
      <c r="N31" s="7">
        <f t="shared" si="7"/>
        <v>80</v>
      </c>
      <c r="O31" s="7">
        <f t="shared" si="8"/>
        <v>160</v>
      </c>
      <c r="P31" s="7">
        <f t="shared" si="9"/>
        <v>99.33333333333333</v>
      </c>
      <c r="Q31" s="7">
        <f t="shared" si="10"/>
        <v>198.66666666666666</v>
      </c>
      <c r="R31" s="7">
        <v>1</v>
      </c>
      <c r="S31" s="7">
        <f t="shared" si="11"/>
        <v>2</v>
      </c>
      <c r="T31" s="7">
        <f t="shared" si="12"/>
        <v>42</v>
      </c>
      <c r="U31" s="7">
        <f t="shared" si="13"/>
        <v>84</v>
      </c>
    </row>
    <row r="32" spans="1:21" ht="13.5">
      <c r="A32" s="2" t="s">
        <v>27</v>
      </c>
      <c r="B32">
        <f t="shared" si="0"/>
        <v>4</v>
      </c>
      <c r="C32">
        <v>21</v>
      </c>
      <c r="D32">
        <v>6</v>
      </c>
      <c r="E32">
        <v>3</v>
      </c>
      <c r="F32">
        <v>0</v>
      </c>
      <c r="G32">
        <v>1</v>
      </c>
      <c r="H32" s="7">
        <f t="shared" si="1"/>
        <v>98.33333333333333</v>
      </c>
      <c r="I32" s="7">
        <f t="shared" si="2"/>
        <v>393.3333333333333</v>
      </c>
      <c r="J32" s="7">
        <f t="shared" si="3"/>
        <v>80.83333333333333</v>
      </c>
      <c r="K32" s="7">
        <f t="shared" si="4"/>
        <v>323.3333333333333</v>
      </c>
      <c r="L32" s="7">
        <f t="shared" si="5"/>
        <v>133.33333333333331</v>
      </c>
      <c r="M32" s="7">
        <f t="shared" si="6"/>
        <v>533.3333333333333</v>
      </c>
      <c r="N32" s="7">
        <f t="shared" si="7"/>
        <v>80</v>
      </c>
      <c r="O32" s="7">
        <f t="shared" si="8"/>
        <v>320</v>
      </c>
      <c r="P32" s="7">
        <f t="shared" si="9"/>
        <v>216.33333333333331</v>
      </c>
      <c r="Q32" s="7">
        <f t="shared" si="10"/>
        <v>865.3333333333333</v>
      </c>
      <c r="R32" s="7">
        <v>1</v>
      </c>
      <c r="S32" s="7">
        <f t="shared" si="11"/>
        <v>4</v>
      </c>
      <c r="T32" s="7">
        <f t="shared" si="12"/>
        <v>42</v>
      </c>
      <c r="U32" s="7">
        <f t="shared" si="13"/>
        <v>168</v>
      </c>
    </row>
    <row r="33" spans="1:21" ht="13.5">
      <c r="A33" s="2" t="s">
        <v>98</v>
      </c>
      <c r="B33">
        <f t="shared" si="0"/>
        <v>1</v>
      </c>
      <c r="C33">
        <v>21</v>
      </c>
      <c r="D33">
        <v>6</v>
      </c>
      <c r="E33">
        <v>4</v>
      </c>
      <c r="F33">
        <v>0</v>
      </c>
      <c r="G33">
        <v>0</v>
      </c>
      <c r="H33" s="7">
        <f t="shared" si="1"/>
        <v>118</v>
      </c>
      <c r="I33" s="7">
        <f t="shared" si="2"/>
        <v>118</v>
      </c>
      <c r="J33" s="7">
        <f t="shared" si="3"/>
        <v>97</v>
      </c>
      <c r="K33" s="7">
        <f t="shared" si="4"/>
        <v>97</v>
      </c>
      <c r="L33" s="7">
        <f t="shared" si="5"/>
        <v>160</v>
      </c>
      <c r="M33" s="7">
        <f t="shared" si="6"/>
        <v>160</v>
      </c>
      <c r="N33" s="7">
        <f t="shared" si="7"/>
        <v>80</v>
      </c>
      <c r="O33" s="7">
        <f t="shared" si="8"/>
        <v>80</v>
      </c>
      <c r="P33" s="7">
        <f t="shared" si="9"/>
        <v>119</v>
      </c>
      <c r="Q33" s="7">
        <f t="shared" si="10"/>
        <v>119</v>
      </c>
      <c r="R33" s="7">
        <v>1</v>
      </c>
      <c r="S33" s="7">
        <f t="shared" si="11"/>
        <v>1</v>
      </c>
      <c r="T33" s="7">
        <f t="shared" si="12"/>
        <v>42</v>
      </c>
      <c r="U33" s="7">
        <f t="shared" si="13"/>
        <v>42</v>
      </c>
    </row>
    <row r="34" spans="1:21" ht="13.5">
      <c r="A34" s="2" t="s">
        <v>99</v>
      </c>
      <c r="B34">
        <f t="shared" si="0"/>
        <v>3</v>
      </c>
      <c r="C34">
        <v>21</v>
      </c>
      <c r="D34">
        <v>6</v>
      </c>
      <c r="E34">
        <v>1</v>
      </c>
      <c r="F34">
        <v>0</v>
      </c>
      <c r="G34">
        <v>0</v>
      </c>
      <c r="H34" s="7">
        <f t="shared" si="1"/>
        <v>59</v>
      </c>
      <c r="I34" s="7">
        <f t="shared" si="2"/>
        <v>177</v>
      </c>
      <c r="J34" s="7">
        <f t="shared" si="3"/>
        <v>48.5</v>
      </c>
      <c r="K34" s="7">
        <f t="shared" si="4"/>
        <v>145.5</v>
      </c>
      <c r="L34" s="7">
        <f t="shared" si="5"/>
        <v>80</v>
      </c>
      <c r="M34" s="7">
        <f t="shared" si="6"/>
        <v>240</v>
      </c>
      <c r="N34" s="7">
        <f t="shared" si="7"/>
        <v>80</v>
      </c>
      <c r="O34" s="7">
        <f t="shared" si="8"/>
        <v>240</v>
      </c>
      <c r="P34" s="7">
        <f t="shared" si="9"/>
        <v>60</v>
      </c>
      <c r="Q34" s="7">
        <f t="shared" si="10"/>
        <v>180</v>
      </c>
      <c r="R34" s="7">
        <v>1</v>
      </c>
      <c r="S34" s="7">
        <f t="shared" si="11"/>
        <v>3</v>
      </c>
      <c r="T34" s="7">
        <f t="shared" si="12"/>
        <v>42</v>
      </c>
      <c r="U34" s="7">
        <f t="shared" si="13"/>
        <v>126</v>
      </c>
    </row>
    <row r="35" spans="1:21" ht="13.5">
      <c r="A35" s="2" t="s">
        <v>100</v>
      </c>
      <c r="B35">
        <f t="shared" si="0"/>
        <v>2</v>
      </c>
      <c r="C35">
        <v>21</v>
      </c>
      <c r="D35">
        <v>6</v>
      </c>
      <c r="E35">
        <v>2</v>
      </c>
      <c r="F35">
        <v>0</v>
      </c>
      <c r="G35">
        <v>0</v>
      </c>
      <c r="H35" s="7">
        <f t="shared" si="1"/>
        <v>78.66666666666666</v>
      </c>
      <c r="I35" s="7">
        <f t="shared" si="2"/>
        <v>157.33333333333331</v>
      </c>
      <c r="J35" s="7">
        <f t="shared" si="3"/>
        <v>64.66666666666666</v>
      </c>
      <c r="K35" s="7">
        <f t="shared" si="4"/>
        <v>129.33333333333331</v>
      </c>
      <c r="L35" s="7">
        <f t="shared" si="5"/>
        <v>106.66666666666666</v>
      </c>
      <c r="M35" s="7">
        <f t="shared" si="6"/>
        <v>213.33333333333331</v>
      </c>
      <c r="N35" s="7">
        <f t="shared" si="7"/>
        <v>80</v>
      </c>
      <c r="O35" s="7">
        <f t="shared" si="8"/>
        <v>160</v>
      </c>
      <c r="P35" s="7">
        <f t="shared" si="9"/>
        <v>79.66666666666666</v>
      </c>
      <c r="Q35" s="7">
        <f t="shared" si="10"/>
        <v>159.33333333333331</v>
      </c>
      <c r="R35" s="7">
        <v>1</v>
      </c>
      <c r="S35" s="7">
        <f t="shared" si="11"/>
        <v>2</v>
      </c>
      <c r="T35" s="7">
        <f t="shared" si="12"/>
        <v>42</v>
      </c>
      <c r="U35" s="7">
        <f t="shared" si="13"/>
        <v>84</v>
      </c>
    </row>
    <row r="36" spans="1:21" ht="13.5">
      <c r="A36" s="2" t="s">
        <v>101</v>
      </c>
      <c r="B36">
        <f t="shared" si="0"/>
        <v>1</v>
      </c>
      <c r="C36">
        <v>21</v>
      </c>
      <c r="D36">
        <v>6</v>
      </c>
      <c r="E36">
        <v>3</v>
      </c>
      <c r="F36">
        <v>0</v>
      </c>
      <c r="G36">
        <v>0</v>
      </c>
      <c r="H36" s="7">
        <f t="shared" si="1"/>
        <v>98.33333333333333</v>
      </c>
      <c r="I36" s="7">
        <f t="shared" si="2"/>
        <v>98.33333333333333</v>
      </c>
      <c r="J36" s="7">
        <f t="shared" si="3"/>
        <v>80.83333333333333</v>
      </c>
      <c r="K36" s="7">
        <f t="shared" si="4"/>
        <v>80.83333333333333</v>
      </c>
      <c r="L36" s="7">
        <f t="shared" si="5"/>
        <v>133.33333333333331</v>
      </c>
      <c r="M36" s="7">
        <f t="shared" si="6"/>
        <v>133.33333333333331</v>
      </c>
      <c r="N36" s="7">
        <f t="shared" si="7"/>
        <v>80</v>
      </c>
      <c r="O36" s="7">
        <f t="shared" si="8"/>
        <v>80</v>
      </c>
      <c r="P36" s="7">
        <f t="shared" si="9"/>
        <v>99.33333333333333</v>
      </c>
      <c r="Q36" s="7">
        <f t="shared" si="10"/>
        <v>99.33333333333333</v>
      </c>
      <c r="R36" s="7">
        <v>1</v>
      </c>
      <c r="S36" s="7">
        <f t="shared" si="11"/>
        <v>1</v>
      </c>
      <c r="T36" s="7">
        <f t="shared" si="12"/>
        <v>42</v>
      </c>
      <c r="U36" s="7">
        <f t="shared" si="13"/>
        <v>42</v>
      </c>
    </row>
    <row r="37" spans="1:21" ht="13.5">
      <c r="A37" s="2" t="s">
        <v>102</v>
      </c>
      <c r="B37">
        <f t="shared" si="0"/>
        <v>1</v>
      </c>
      <c r="C37">
        <v>21</v>
      </c>
      <c r="D37">
        <v>6</v>
      </c>
      <c r="E37">
        <v>4</v>
      </c>
      <c r="F37">
        <v>0</v>
      </c>
      <c r="G37">
        <v>0</v>
      </c>
      <c r="H37" s="7">
        <f t="shared" si="1"/>
        <v>118</v>
      </c>
      <c r="I37" s="7">
        <f t="shared" si="2"/>
        <v>118</v>
      </c>
      <c r="J37" s="7">
        <f t="shared" si="3"/>
        <v>97</v>
      </c>
      <c r="K37" s="7">
        <f t="shared" si="4"/>
        <v>97</v>
      </c>
      <c r="L37" s="7">
        <f t="shared" si="5"/>
        <v>160</v>
      </c>
      <c r="M37" s="7">
        <f t="shared" si="6"/>
        <v>160</v>
      </c>
      <c r="N37" s="7">
        <f t="shared" si="7"/>
        <v>80</v>
      </c>
      <c r="O37" s="7">
        <f t="shared" si="8"/>
        <v>80</v>
      </c>
      <c r="P37" s="7">
        <f t="shared" si="9"/>
        <v>119</v>
      </c>
      <c r="Q37" s="7">
        <f t="shared" si="10"/>
        <v>119</v>
      </c>
      <c r="R37" s="7">
        <v>1</v>
      </c>
      <c r="S37" s="7">
        <f t="shared" si="11"/>
        <v>1</v>
      </c>
      <c r="T37" s="7">
        <f t="shared" si="12"/>
        <v>42</v>
      </c>
      <c r="U37" s="7">
        <f t="shared" si="13"/>
        <v>42</v>
      </c>
    </row>
    <row r="38" spans="1:21" ht="13.5">
      <c r="A38" s="2" t="s">
        <v>103</v>
      </c>
      <c r="B38">
        <f t="shared" si="0"/>
        <v>4</v>
      </c>
      <c r="C38">
        <v>21</v>
      </c>
      <c r="D38">
        <v>6</v>
      </c>
      <c r="E38">
        <v>4</v>
      </c>
      <c r="F38">
        <v>0</v>
      </c>
      <c r="G38">
        <v>1</v>
      </c>
      <c r="H38" s="7">
        <f t="shared" si="1"/>
        <v>118</v>
      </c>
      <c r="I38" s="7">
        <f t="shared" si="2"/>
        <v>472</v>
      </c>
      <c r="J38" s="7">
        <f t="shared" si="3"/>
        <v>97</v>
      </c>
      <c r="K38" s="7">
        <f t="shared" si="4"/>
        <v>388</v>
      </c>
      <c r="L38" s="7">
        <f t="shared" si="5"/>
        <v>160</v>
      </c>
      <c r="M38" s="7">
        <f t="shared" si="6"/>
        <v>640</v>
      </c>
      <c r="N38" s="7">
        <f t="shared" si="7"/>
        <v>80</v>
      </c>
      <c r="O38" s="7">
        <f t="shared" si="8"/>
        <v>320</v>
      </c>
      <c r="P38" s="7">
        <f t="shared" si="9"/>
        <v>236</v>
      </c>
      <c r="Q38" s="7">
        <f t="shared" si="10"/>
        <v>944</v>
      </c>
      <c r="R38" s="7">
        <v>1</v>
      </c>
      <c r="S38" s="7">
        <f t="shared" si="11"/>
        <v>4</v>
      </c>
      <c r="T38" s="7">
        <f t="shared" si="12"/>
        <v>42</v>
      </c>
      <c r="U38" s="7">
        <f t="shared" si="13"/>
        <v>168</v>
      </c>
    </row>
    <row r="39" spans="1:21" ht="13.5">
      <c r="A39" s="2" t="s">
        <v>104</v>
      </c>
      <c r="B39">
        <f t="shared" si="0"/>
        <v>0</v>
      </c>
      <c r="C39">
        <v>21</v>
      </c>
      <c r="D39">
        <v>7</v>
      </c>
      <c r="E39">
        <v>1</v>
      </c>
      <c r="F39">
        <v>0</v>
      </c>
      <c r="G39">
        <v>0</v>
      </c>
      <c r="H39" s="7">
        <f t="shared" si="1"/>
        <v>59</v>
      </c>
      <c r="I39" s="7">
        <f t="shared" si="2"/>
        <v>0</v>
      </c>
      <c r="J39" s="7">
        <f t="shared" si="3"/>
        <v>48.5</v>
      </c>
      <c r="K39" s="7">
        <f t="shared" si="4"/>
        <v>0</v>
      </c>
      <c r="L39" s="7">
        <f t="shared" si="5"/>
        <v>80</v>
      </c>
      <c r="M39" s="7">
        <f t="shared" si="6"/>
        <v>0</v>
      </c>
      <c r="N39" s="7">
        <f t="shared" si="7"/>
        <v>80</v>
      </c>
      <c r="O39" s="7">
        <f t="shared" si="8"/>
        <v>0</v>
      </c>
      <c r="P39" s="7">
        <f t="shared" si="9"/>
        <v>60</v>
      </c>
      <c r="Q39" s="7">
        <f t="shared" si="10"/>
        <v>0</v>
      </c>
      <c r="R39" s="7">
        <v>1</v>
      </c>
      <c r="S39" s="7">
        <f t="shared" si="11"/>
        <v>0</v>
      </c>
      <c r="T39" s="7">
        <f t="shared" si="12"/>
        <v>42</v>
      </c>
      <c r="U39" s="7">
        <f t="shared" si="13"/>
        <v>0</v>
      </c>
    </row>
    <row r="40" spans="1:21" ht="13.5">
      <c r="A40" s="2" t="s">
        <v>105</v>
      </c>
      <c r="B40">
        <f t="shared" si="0"/>
        <v>5</v>
      </c>
      <c r="C40">
        <v>34</v>
      </c>
      <c r="D40">
        <v>8</v>
      </c>
      <c r="E40">
        <v>1</v>
      </c>
      <c r="F40">
        <v>0</v>
      </c>
      <c r="G40">
        <v>0</v>
      </c>
      <c r="H40" s="7">
        <f t="shared" si="1"/>
        <v>72</v>
      </c>
      <c r="I40" s="7">
        <f t="shared" si="2"/>
        <v>360</v>
      </c>
      <c r="J40" s="7">
        <f t="shared" si="3"/>
        <v>55</v>
      </c>
      <c r="K40" s="7">
        <f t="shared" si="4"/>
        <v>275</v>
      </c>
      <c r="L40" s="7">
        <f t="shared" si="5"/>
        <v>106</v>
      </c>
      <c r="M40" s="7">
        <f t="shared" si="6"/>
        <v>530</v>
      </c>
      <c r="N40" s="7">
        <f t="shared" si="7"/>
        <v>106</v>
      </c>
      <c r="O40" s="7">
        <f t="shared" si="8"/>
        <v>530</v>
      </c>
      <c r="P40" s="7">
        <f t="shared" si="9"/>
        <v>73</v>
      </c>
      <c r="Q40" s="7">
        <f t="shared" si="10"/>
        <v>365</v>
      </c>
      <c r="R40" s="7">
        <v>1</v>
      </c>
      <c r="S40" s="7">
        <f t="shared" si="11"/>
        <v>5</v>
      </c>
      <c r="T40" s="7">
        <f t="shared" si="12"/>
        <v>68</v>
      </c>
      <c r="U40" s="7">
        <f t="shared" si="13"/>
        <v>340</v>
      </c>
    </row>
    <row r="41" spans="1:21" ht="13.5">
      <c r="A41" s="2" t="s">
        <v>55</v>
      </c>
      <c r="B41">
        <f t="shared" si="0"/>
        <v>1</v>
      </c>
      <c r="C41">
        <v>34</v>
      </c>
      <c r="D41">
        <v>8</v>
      </c>
      <c r="E41">
        <v>4</v>
      </c>
      <c r="F41">
        <v>0</v>
      </c>
      <c r="G41">
        <v>0</v>
      </c>
      <c r="H41" s="7">
        <f t="shared" si="1"/>
        <v>144</v>
      </c>
      <c r="I41" s="7">
        <f t="shared" si="2"/>
        <v>144</v>
      </c>
      <c r="J41" s="7">
        <f t="shared" si="3"/>
        <v>110</v>
      </c>
      <c r="K41" s="7">
        <f t="shared" si="4"/>
        <v>110</v>
      </c>
      <c r="L41" s="7">
        <f t="shared" si="5"/>
        <v>212</v>
      </c>
      <c r="M41" s="7">
        <f t="shared" si="6"/>
        <v>212</v>
      </c>
      <c r="N41" s="7">
        <f t="shared" si="7"/>
        <v>106</v>
      </c>
      <c r="O41" s="7">
        <f t="shared" si="8"/>
        <v>106</v>
      </c>
      <c r="P41" s="7">
        <f t="shared" si="9"/>
        <v>145</v>
      </c>
      <c r="Q41" s="7">
        <f t="shared" si="10"/>
        <v>145</v>
      </c>
      <c r="R41" s="7">
        <v>1</v>
      </c>
      <c r="S41" s="7">
        <f t="shared" si="11"/>
        <v>1</v>
      </c>
      <c r="T41" s="7">
        <f t="shared" si="12"/>
        <v>68</v>
      </c>
      <c r="U41" s="7">
        <f t="shared" si="13"/>
        <v>68</v>
      </c>
    </row>
    <row r="42" spans="1:21" ht="13.5">
      <c r="A42" s="3" t="s">
        <v>189</v>
      </c>
      <c r="B42">
        <f t="shared" si="0"/>
        <v>0</v>
      </c>
      <c r="C42">
        <v>41</v>
      </c>
      <c r="D42">
        <v>9</v>
      </c>
      <c r="E42">
        <v>1</v>
      </c>
      <c r="F42">
        <v>0</v>
      </c>
      <c r="G42">
        <v>0</v>
      </c>
      <c r="H42" s="7">
        <f t="shared" si="1"/>
        <v>79</v>
      </c>
      <c r="I42" s="7">
        <f t="shared" si="2"/>
        <v>0</v>
      </c>
      <c r="J42" s="7">
        <f t="shared" si="3"/>
        <v>58.5</v>
      </c>
      <c r="K42" s="7">
        <f t="shared" si="4"/>
        <v>0</v>
      </c>
      <c r="L42" s="7">
        <f t="shared" si="5"/>
        <v>120</v>
      </c>
      <c r="M42" s="7">
        <f t="shared" si="6"/>
        <v>0</v>
      </c>
      <c r="N42" s="7">
        <f t="shared" si="7"/>
        <v>120</v>
      </c>
      <c r="O42" s="7">
        <f t="shared" si="8"/>
        <v>0</v>
      </c>
      <c r="P42" s="7">
        <f t="shared" si="9"/>
        <v>80</v>
      </c>
      <c r="Q42" s="7">
        <f t="shared" si="10"/>
        <v>0</v>
      </c>
      <c r="R42" s="7">
        <v>1</v>
      </c>
      <c r="S42" s="7">
        <f t="shared" si="11"/>
        <v>0</v>
      </c>
      <c r="T42" s="7">
        <f t="shared" si="12"/>
        <v>82</v>
      </c>
      <c r="U42" s="7">
        <f t="shared" si="13"/>
        <v>0</v>
      </c>
    </row>
    <row r="43" spans="1:21" ht="13.5">
      <c r="A43" s="3" t="s">
        <v>190</v>
      </c>
      <c r="B43">
        <f t="shared" si="0"/>
        <v>0</v>
      </c>
      <c r="C43">
        <v>41</v>
      </c>
      <c r="D43">
        <v>9</v>
      </c>
      <c r="E43">
        <v>2</v>
      </c>
      <c r="F43">
        <v>0</v>
      </c>
      <c r="G43">
        <v>0</v>
      </c>
      <c r="H43" s="7">
        <f t="shared" si="1"/>
        <v>105.33333333333333</v>
      </c>
      <c r="I43" s="7">
        <f t="shared" si="2"/>
        <v>0</v>
      </c>
      <c r="J43" s="7">
        <f t="shared" si="3"/>
        <v>78</v>
      </c>
      <c r="K43" s="7">
        <f t="shared" si="4"/>
        <v>0</v>
      </c>
      <c r="L43" s="7">
        <f t="shared" si="5"/>
        <v>160</v>
      </c>
      <c r="M43" s="7">
        <f t="shared" si="6"/>
        <v>0</v>
      </c>
      <c r="N43" s="7">
        <f t="shared" si="7"/>
        <v>120</v>
      </c>
      <c r="O43" s="7">
        <f t="shared" si="8"/>
        <v>0</v>
      </c>
      <c r="P43" s="7">
        <f t="shared" si="9"/>
        <v>106.33333333333333</v>
      </c>
      <c r="Q43" s="7">
        <f t="shared" si="10"/>
        <v>0</v>
      </c>
      <c r="R43" s="7">
        <v>1</v>
      </c>
      <c r="S43" s="7">
        <f t="shared" si="11"/>
        <v>0</v>
      </c>
      <c r="T43" s="7">
        <f t="shared" si="12"/>
        <v>82</v>
      </c>
      <c r="U43" s="7">
        <f t="shared" si="13"/>
        <v>0</v>
      </c>
    </row>
    <row r="44" spans="1:21" ht="13.5">
      <c r="A44" s="3" t="s">
        <v>191</v>
      </c>
      <c r="B44">
        <f t="shared" si="0"/>
        <v>0</v>
      </c>
      <c r="C44">
        <v>41</v>
      </c>
      <c r="D44">
        <v>9</v>
      </c>
      <c r="E44">
        <v>3</v>
      </c>
      <c r="F44">
        <v>0</v>
      </c>
      <c r="G44">
        <v>0</v>
      </c>
      <c r="H44" s="7">
        <f t="shared" si="1"/>
        <v>131.66666666666666</v>
      </c>
      <c r="I44" s="7">
        <f t="shared" si="2"/>
        <v>0</v>
      </c>
      <c r="J44" s="7">
        <f t="shared" si="3"/>
        <v>97.49999999999999</v>
      </c>
      <c r="K44" s="7">
        <f t="shared" si="4"/>
        <v>0</v>
      </c>
      <c r="L44" s="7">
        <f t="shared" si="5"/>
        <v>199.99999999999997</v>
      </c>
      <c r="M44" s="7">
        <f t="shared" si="6"/>
        <v>0</v>
      </c>
      <c r="N44" s="7">
        <f t="shared" si="7"/>
        <v>120</v>
      </c>
      <c r="O44" s="7">
        <f t="shared" si="8"/>
        <v>0</v>
      </c>
      <c r="P44" s="7">
        <f t="shared" si="9"/>
        <v>132.66666666666666</v>
      </c>
      <c r="Q44" s="7">
        <f t="shared" si="10"/>
        <v>0</v>
      </c>
      <c r="R44" s="7">
        <v>1</v>
      </c>
      <c r="S44" s="7">
        <f t="shared" si="11"/>
        <v>0</v>
      </c>
      <c r="T44" s="7">
        <f t="shared" si="12"/>
        <v>82</v>
      </c>
      <c r="U44" s="7">
        <f t="shared" si="13"/>
        <v>0</v>
      </c>
    </row>
    <row r="45" spans="1:21" ht="13.5">
      <c r="A45" s="3" t="s">
        <v>192</v>
      </c>
      <c r="B45">
        <f t="shared" si="0"/>
        <v>0</v>
      </c>
      <c r="C45">
        <v>41</v>
      </c>
      <c r="D45">
        <v>9</v>
      </c>
      <c r="E45">
        <v>4</v>
      </c>
      <c r="F45">
        <v>0</v>
      </c>
      <c r="G45">
        <v>0</v>
      </c>
      <c r="H45" s="7">
        <f t="shared" si="1"/>
        <v>158</v>
      </c>
      <c r="I45" s="7">
        <f t="shared" si="2"/>
        <v>0</v>
      </c>
      <c r="J45" s="7">
        <f t="shared" si="3"/>
        <v>117</v>
      </c>
      <c r="K45" s="7">
        <f t="shared" si="4"/>
        <v>0</v>
      </c>
      <c r="L45" s="7">
        <f t="shared" si="5"/>
        <v>240</v>
      </c>
      <c r="M45" s="7">
        <f t="shared" si="6"/>
        <v>0</v>
      </c>
      <c r="N45" s="7">
        <f t="shared" si="7"/>
        <v>120</v>
      </c>
      <c r="O45" s="7">
        <f t="shared" si="8"/>
        <v>0</v>
      </c>
      <c r="P45" s="7">
        <f t="shared" si="9"/>
        <v>159</v>
      </c>
      <c r="Q45" s="7">
        <f t="shared" si="10"/>
        <v>0</v>
      </c>
      <c r="R45" s="7">
        <v>1</v>
      </c>
      <c r="S45" s="7">
        <f t="shared" si="11"/>
        <v>0</v>
      </c>
      <c r="T45" s="7">
        <f t="shared" si="12"/>
        <v>82</v>
      </c>
      <c r="U45" s="7">
        <f t="shared" si="13"/>
        <v>0</v>
      </c>
    </row>
    <row r="46" spans="1:21" ht="13.5">
      <c r="A46" s="3" t="s">
        <v>193</v>
      </c>
      <c r="B46">
        <f t="shared" si="0"/>
        <v>0</v>
      </c>
      <c r="C46">
        <v>41</v>
      </c>
      <c r="D46">
        <v>9</v>
      </c>
      <c r="E46">
        <v>1</v>
      </c>
      <c r="F46">
        <v>0</v>
      </c>
      <c r="G46">
        <v>0</v>
      </c>
      <c r="H46" s="7">
        <f t="shared" si="1"/>
        <v>79</v>
      </c>
      <c r="I46" s="7">
        <f t="shared" si="2"/>
        <v>0</v>
      </c>
      <c r="J46" s="7">
        <f t="shared" si="3"/>
        <v>58.5</v>
      </c>
      <c r="K46" s="7">
        <f t="shared" si="4"/>
        <v>0</v>
      </c>
      <c r="L46" s="7">
        <f t="shared" si="5"/>
        <v>120</v>
      </c>
      <c r="M46" s="7">
        <f t="shared" si="6"/>
        <v>0</v>
      </c>
      <c r="N46" s="7">
        <f t="shared" si="7"/>
        <v>120</v>
      </c>
      <c r="O46" s="7">
        <f t="shared" si="8"/>
        <v>0</v>
      </c>
      <c r="P46" s="7">
        <f t="shared" si="9"/>
        <v>80</v>
      </c>
      <c r="Q46" s="7">
        <f t="shared" si="10"/>
        <v>0</v>
      </c>
      <c r="R46" s="7">
        <v>1</v>
      </c>
      <c r="S46" s="7">
        <f t="shared" si="11"/>
        <v>0</v>
      </c>
      <c r="T46" s="7">
        <f t="shared" si="12"/>
        <v>82</v>
      </c>
      <c r="U46" s="7">
        <f t="shared" si="13"/>
        <v>0</v>
      </c>
    </row>
    <row r="47" spans="1:21" ht="13.5">
      <c r="A47" s="3" t="s">
        <v>194</v>
      </c>
      <c r="B47">
        <f t="shared" si="0"/>
        <v>0</v>
      </c>
      <c r="C47">
        <v>41</v>
      </c>
      <c r="D47">
        <v>9</v>
      </c>
      <c r="E47">
        <v>2</v>
      </c>
      <c r="F47">
        <v>0</v>
      </c>
      <c r="G47">
        <v>0</v>
      </c>
      <c r="H47" s="7">
        <f t="shared" si="1"/>
        <v>105.33333333333333</v>
      </c>
      <c r="I47" s="7">
        <f t="shared" si="2"/>
        <v>0</v>
      </c>
      <c r="J47" s="7">
        <f t="shared" si="3"/>
        <v>78</v>
      </c>
      <c r="K47" s="7">
        <f t="shared" si="4"/>
        <v>0</v>
      </c>
      <c r="L47" s="7">
        <f t="shared" si="5"/>
        <v>160</v>
      </c>
      <c r="M47" s="7">
        <f t="shared" si="6"/>
        <v>0</v>
      </c>
      <c r="N47" s="7">
        <f t="shared" si="7"/>
        <v>120</v>
      </c>
      <c r="O47" s="7">
        <f t="shared" si="8"/>
        <v>0</v>
      </c>
      <c r="P47" s="7">
        <f t="shared" si="9"/>
        <v>106.33333333333333</v>
      </c>
      <c r="Q47" s="7">
        <f t="shared" si="10"/>
        <v>0</v>
      </c>
      <c r="R47" s="7">
        <v>1</v>
      </c>
      <c r="S47" s="7">
        <f t="shared" si="11"/>
        <v>0</v>
      </c>
      <c r="T47" s="7">
        <f t="shared" si="12"/>
        <v>82</v>
      </c>
      <c r="U47" s="7">
        <f t="shared" si="13"/>
        <v>0</v>
      </c>
    </row>
    <row r="48" spans="1:21" ht="13.5">
      <c r="A48" s="3" t="s">
        <v>195</v>
      </c>
      <c r="B48">
        <f t="shared" si="0"/>
        <v>0</v>
      </c>
      <c r="C48">
        <v>41</v>
      </c>
      <c r="D48">
        <v>9</v>
      </c>
      <c r="E48">
        <v>3</v>
      </c>
      <c r="F48">
        <v>0</v>
      </c>
      <c r="G48">
        <v>0</v>
      </c>
      <c r="H48" s="7">
        <f t="shared" si="1"/>
        <v>131.66666666666666</v>
      </c>
      <c r="I48" s="7">
        <f t="shared" si="2"/>
        <v>0</v>
      </c>
      <c r="J48" s="7">
        <f t="shared" si="3"/>
        <v>97.49999999999999</v>
      </c>
      <c r="K48" s="7">
        <f t="shared" si="4"/>
        <v>0</v>
      </c>
      <c r="L48" s="7">
        <f t="shared" si="5"/>
        <v>199.99999999999997</v>
      </c>
      <c r="M48" s="7">
        <f t="shared" si="6"/>
        <v>0</v>
      </c>
      <c r="N48" s="7">
        <f t="shared" si="7"/>
        <v>120</v>
      </c>
      <c r="O48" s="7">
        <f t="shared" si="8"/>
        <v>0</v>
      </c>
      <c r="P48" s="7">
        <f t="shared" si="9"/>
        <v>132.66666666666666</v>
      </c>
      <c r="Q48" s="7">
        <f t="shared" si="10"/>
        <v>0</v>
      </c>
      <c r="R48" s="7">
        <v>1</v>
      </c>
      <c r="S48" s="7">
        <f t="shared" si="11"/>
        <v>0</v>
      </c>
      <c r="T48" s="7">
        <f t="shared" si="12"/>
        <v>82</v>
      </c>
      <c r="U48" s="7">
        <f t="shared" si="13"/>
        <v>0</v>
      </c>
    </row>
    <row r="49" spans="1:21" ht="13.5">
      <c r="A49" s="3" t="s">
        <v>188</v>
      </c>
      <c r="B49">
        <f t="shared" si="0"/>
        <v>0</v>
      </c>
      <c r="C49">
        <v>41</v>
      </c>
      <c r="D49">
        <v>9</v>
      </c>
      <c r="E49">
        <v>4</v>
      </c>
      <c r="F49">
        <v>0</v>
      </c>
      <c r="G49">
        <v>0</v>
      </c>
      <c r="H49" s="7">
        <f t="shared" si="1"/>
        <v>158</v>
      </c>
      <c r="I49" s="7">
        <f t="shared" si="2"/>
        <v>0</v>
      </c>
      <c r="J49" s="7">
        <f t="shared" si="3"/>
        <v>117</v>
      </c>
      <c r="K49" s="7">
        <f t="shared" si="4"/>
        <v>0</v>
      </c>
      <c r="L49" s="7">
        <f t="shared" si="5"/>
        <v>240</v>
      </c>
      <c r="M49" s="7">
        <f t="shared" si="6"/>
        <v>0</v>
      </c>
      <c r="N49" s="7">
        <f t="shared" si="7"/>
        <v>120</v>
      </c>
      <c r="O49" s="7">
        <f t="shared" si="8"/>
        <v>0</v>
      </c>
      <c r="P49" s="7">
        <f t="shared" si="9"/>
        <v>159</v>
      </c>
      <c r="Q49" s="7">
        <f t="shared" si="10"/>
        <v>0</v>
      </c>
      <c r="R49" s="7">
        <v>1</v>
      </c>
      <c r="S49" s="7">
        <f t="shared" si="11"/>
        <v>0</v>
      </c>
      <c r="T49" s="7">
        <f t="shared" si="12"/>
        <v>82</v>
      </c>
      <c r="U49" s="7">
        <f t="shared" si="13"/>
        <v>0</v>
      </c>
    </row>
    <row r="50" spans="1:21" ht="13.5">
      <c r="A50" s="2" t="s">
        <v>199</v>
      </c>
      <c r="B50">
        <f t="shared" si="0"/>
        <v>2</v>
      </c>
      <c r="C50">
        <v>41</v>
      </c>
      <c r="D50">
        <v>9</v>
      </c>
      <c r="E50">
        <v>1</v>
      </c>
      <c r="F50">
        <v>0</v>
      </c>
      <c r="G50">
        <v>0</v>
      </c>
      <c r="H50" s="7">
        <f t="shared" si="1"/>
        <v>79</v>
      </c>
      <c r="I50" s="7">
        <f t="shared" si="2"/>
        <v>158</v>
      </c>
      <c r="J50" s="7">
        <f t="shared" si="3"/>
        <v>58.5</v>
      </c>
      <c r="K50" s="7">
        <f t="shared" si="4"/>
        <v>117</v>
      </c>
      <c r="L50" s="7">
        <f t="shared" si="5"/>
        <v>120</v>
      </c>
      <c r="M50" s="7">
        <f t="shared" si="6"/>
        <v>240</v>
      </c>
      <c r="N50" s="7">
        <f t="shared" si="7"/>
        <v>120</v>
      </c>
      <c r="O50" s="7">
        <f t="shared" si="8"/>
        <v>240</v>
      </c>
      <c r="P50" s="7">
        <f t="shared" si="9"/>
        <v>80</v>
      </c>
      <c r="Q50" s="7">
        <f t="shared" si="10"/>
        <v>160</v>
      </c>
      <c r="R50" s="7">
        <v>1</v>
      </c>
      <c r="S50" s="7">
        <f t="shared" si="11"/>
        <v>2</v>
      </c>
      <c r="T50" s="7">
        <f t="shared" si="12"/>
        <v>82</v>
      </c>
      <c r="U50" s="7">
        <f t="shared" si="13"/>
        <v>164</v>
      </c>
    </row>
    <row r="51" spans="1:21" ht="13.5">
      <c r="A51" s="2" t="s">
        <v>106</v>
      </c>
      <c r="B51">
        <f t="shared" si="0"/>
        <v>2</v>
      </c>
      <c r="C51">
        <v>41</v>
      </c>
      <c r="D51">
        <v>9</v>
      </c>
      <c r="E51">
        <v>2</v>
      </c>
      <c r="F51">
        <v>0</v>
      </c>
      <c r="G51">
        <v>0</v>
      </c>
      <c r="H51" s="7">
        <f t="shared" si="1"/>
        <v>105.33333333333333</v>
      </c>
      <c r="I51" s="7">
        <f t="shared" si="2"/>
        <v>210.66666666666666</v>
      </c>
      <c r="J51" s="7">
        <f t="shared" si="3"/>
        <v>78</v>
      </c>
      <c r="K51" s="7">
        <f t="shared" si="4"/>
        <v>156</v>
      </c>
      <c r="L51" s="7">
        <f t="shared" si="5"/>
        <v>160</v>
      </c>
      <c r="M51" s="7">
        <f t="shared" si="6"/>
        <v>320</v>
      </c>
      <c r="N51" s="7">
        <f t="shared" si="7"/>
        <v>120</v>
      </c>
      <c r="O51" s="7">
        <f t="shared" si="8"/>
        <v>240</v>
      </c>
      <c r="P51" s="7">
        <f t="shared" si="9"/>
        <v>106.33333333333333</v>
      </c>
      <c r="Q51" s="7">
        <f t="shared" si="10"/>
        <v>212.66666666666666</v>
      </c>
      <c r="R51" s="7">
        <v>1</v>
      </c>
      <c r="S51" s="7">
        <f t="shared" si="11"/>
        <v>2</v>
      </c>
      <c r="T51" s="7">
        <f t="shared" si="12"/>
        <v>82</v>
      </c>
      <c r="U51" s="7">
        <f t="shared" si="13"/>
        <v>164</v>
      </c>
    </row>
    <row r="52" spans="1:21" ht="13.5">
      <c r="A52" s="2" t="s">
        <v>107</v>
      </c>
      <c r="B52">
        <f t="shared" si="0"/>
        <v>1</v>
      </c>
      <c r="C52">
        <v>41</v>
      </c>
      <c r="D52">
        <v>9</v>
      </c>
      <c r="E52">
        <v>3</v>
      </c>
      <c r="F52">
        <v>0</v>
      </c>
      <c r="G52">
        <v>0</v>
      </c>
      <c r="H52" s="7">
        <f t="shared" si="1"/>
        <v>131.66666666666666</v>
      </c>
      <c r="I52" s="7">
        <f t="shared" si="2"/>
        <v>131.66666666666666</v>
      </c>
      <c r="J52" s="7">
        <f t="shared" si="3"/>
        <v>97.49999999999999</v>
      </c>
      <c r="K52" s="7">
        <f t="shared" si="4"/>
        <v>97.49999999999999</v>
      </c>
      <c r="L52" s="7">
        <f t="shared" si="5"/>
        <v>199.99999999999997</v>
      </c>
      <c r="M52" s="7">
        <f t="shared" si="6"/>
        <v>199.99999999999997</v>
      </c>
      <c r="N52" s="7">
        <f t="shared" si="7"/>
        <v>120</v>
      </c>
      <c r="O52" s="7">
        <f t="shared" si="8"/>
        <v>120</v>
      </c>
      <c r="P52" s="7">
        <f t="shared" si="9"/>
        <v>132.66666666666666</v>
      </c>
      <c r="Q52" s="7">
        <f t="shared" si="10"/>
        <v>132.66666666666666</v>
      </c>
      <c r="R52" s="7">
        <v>1</v>
      </c>
      <c r="S52" s="7">
        <f t="shared" si="11"/>
        <v>1</v>
      </c>
      <c r="T52" s="7">
        <f t="shared" si="12"/>
        <v>82</v>
      </c>
      <c r="U52" s="7">
        <f t="shared" si="13"/>
        <v>82</v>
      </c>
    </row>
    <row r="53" spans="1:21" ht="13.5">
      <c r="A53" s="2" t="s">
        <v>108</v>
      </c>
      <c r="B53">
        <f t="shared" si="0"/>
        <v>3</v>
      </c>
      <c r="C53">
        <v>41</v>
      </c>
      <c r="D53">
        <v>9</v>
      </c>
      <c r="E53">
        <v>4</v>
      </c>
      <c r="F53">
        <v>0</v>
      </c>
      <c r="G53">
        <v>0</v>
      </c>
      <c r="H53" s="7">
        <f t="shared" si="1"/>
        <v>158</v>
      </c>
      <c r="I53" s="7">
        <f t="shared" si="2"/>
        <v>474</v>
      </c>
      <c r="J53" s="7">
        <f t="shared" si="3"/>
        <v>117</v>
      </c>
      <c r="K53" s="7">
        <f t="shared" si="4"/>
        <v>351</v>
      </c>
      <c r="L53" s="7">
        <f t="shared" si="5"/>
        <v>240</v>
      </c>
      <c r="M53" s="7">
        <f t="shared" si="6"/>
        <v>720</v>
      </c>
      <c r="N53" s="7">
        <f t="shared" si="7"/>
        <v>120</v>
      </c>
      <c r="O53" s="7">
        <f t="shared" si="8"/>
        <v>360</v>
      </c>
      <c r="P53" s="7">
        <f t="shared" si="9"/>
        <v>159</v>
      </c>
      <c r="Q53" s="7">
        <f t="shared" si="10"/>
        <v>477</v>
      </c>
      <c r="R53" s="7">
        <v>1</v>
      </c>
      <c r="S53" s="7">
        <f t="shared" si="11"/>
        <v>3</v>
      </c>
      <c r="T53" s="7">
        <f t="shared" si="12"/>
        <v>82</v>
      </c>
      <c r="U53" s="7">
        <f t="shared" si="13"/>
        <v>246</v>
      </c>
    </row>
    <row r="54" spans="1:21" ht="13.5">
      <c r="A54" s="2" t="s">
        <v>110</v>
      </c>
      <c r="B54">
        <f t="shared" si="0"/>
        <v>6</v>
      </c>
      <c r="C54">
        <v>41</v>
      </c>
      <c r="D54">
        <v>9</v>
      </c>
      <c r="E54">
        <v>1</v>
      </c>
      <c r="F54">
        <v>0</v>
      </c>
      <c r="G54">
        <v>0</v>
      </c>
      <c r="H54" s="7">
        <f t="shared" si="1"/>
        <v>79</v>
      </c>
      <c r="I54" s="7">
        <f t="shared" si="2"/>
        <v>474</v>
      </c>
      <c r="J54" s="7">
        <f t="shared" si="3"/>
        <v>58.5</v>
      </c>
      <c r="K54" s="7">
        <f t="shared" si="4"/>
        <v>351</v>
      </c>
      <c r="L54" s="7">
        <f t="shared" si="5"/>
        <v>120</v>
      </c>
      <c r="M54" s="7">
        <f t="shared" si="6"/>
        <v>720</v>
      </c>
      <c r="N54" s="7">
        <f t="shared" si="7"/>
        <v>120</v>
      </c>
      <c r="O54" s="7">
        <f t="shared" si="8"/>
        <v>720</v>
      </c>
      <c r="P54" s="7">
        <f t="shared" si="9"/>
        <v>80</v>
      </c>
      <c r="Q54" s="7">
        <f t="shared" si="10"/>
        <v>480</v>
      </c>
      <c r="R54" s="7">
        <v>1</v>
      </c>
      <c r="S54" s="7">
        <f t="shared" si="11"/>
        <v>6</v>
      </c>
      <c r="T54" s="7">
        <f t="shared" si="12"/>
        <v>82</v>
      </c>
      <c r="U54" s="7">
        <f t="shared" si="13"/>
        <v>492</v>
      </c>
    </row>
    <row r="55" spans="1:21" ht="13.5">
      <c r="A55" s="2" t="s">
        <v>111</v>
      </c>
      <c r="B55">
        <f t="shared" si="0"/>
        <v>5</v>
      </c>
      <c r="C55">
        <v>41</v>
      </c>
      <c r="D55">
        <v>9</v>
      </c>
      <c r="E55">
        <v>2</v>
      </c>
      <c r="F55">
        <v>0</v>
      </c>
      <c r="G55">
        <v>0</v>
      </c>
      <c r="H55" s="7">
        <f t="shared" si="1"/>
        <v>105.33333333333333</v>
      </c>
      <c r="I55" s="7">
        <f t="shared" si="2"/>
        <v>526.6666666666666</v>
      </c>
      <c r="J55" s="7">
        <f t="shared" si="3"/>
        <v>78</v>
      </c>
      <c r="K55" s="7">
        <f t="shared" si="4"/>
        <v>390</v>
      </c>
      <c r="L55" s="7">
        <f t="shared" si="5"/>
        <v>160</v>
      </c>
      <c r="M55" s="7">
        <f t="shared" si="6"/>
        <v>800</v>
      </c>
      <c r="N55" s="7">
        <f t="shared" si="7"/>
        <v>120</v>
      </c>
      <c r="O55" s="7">
        <f t="shared" si="8"/>
        <v>600</v>
      </c>
      <c r="P55" s="7">
        <f t="shared" si="9"/>
        <v>106.33333333333333</v>
      </c>
      <c r="Q55" s="7">
        <f t="shared" si="10"/>
        <v>531.6666666666666</v>
      </c>
      <c r="R55" s="7">
        <v>1</v>
      </c>
      <c r="S55" s="7">
        <f t="shared" si="11"/>
        <v>5</v>
      </c>
      <c r="T55" s="7">
        <f t="shared" si="12"/>
        <v>82</v>
      </c>
      <c r="U55" s="7">
        <f t="shared" si="13"/>
        <v>410</v>
      </c>
    </row>
    <row r="56" spans="1:21" ht="13.5">
      <c r="A56" s="2" t="s">
        <v>112</v>
      </c>
      <c r="B56">
        <f t="shared" si="0"/>
        <v>5</v>
      </c>
      <c r="C56">
        <v>41</v>
      </c>
      <c r="D56">
        <v>9</v>
      </c>
      <c r="E56">
        <v>3</v>
      </c>
      <c r="F56">
        <v>0</v>
      </c>
      <c r="G56">
        <v>0</v>
      </c>
      <c r="H56" s="7">
        <f t="shared" si="1"/>
        <v>131.66666666666666</v>
      </c>
      <c r="I56" s="7">
        <f t="shared" si="2"/>
        <v>658.3333333333333</v>
      </c>
      <c r="J56" s="7">
        <f t="shared" si="3"/>
        <v>97.49999999999999</v>
      </c>
      <c r="K56" s="7">
        <f t="shared" si="4"/>
        <v>487.49999999999994</v>
      </c>
      <c r="L56" s="7">
        <f t="shared" si="5"/>
        <v>199.99999999999997</v>
      </c>
      <c r="M56" s="7">
        <f t="shared" si="6"/>
        <v>999.9999999999999</v>
      </c>
      <c r="N56" s="7">
        <f t="shared" si="7"/>
        <v>120</v>
      </c>
      <c r="O56" s="7">
        <f t="shared" si="8"/>
        <v>600</v>
      </c>
      <c r="P56" s="7">
        <f t="shared" si="9"/>
        <v>132.66666666666666</v>
      </c>
      <c r="Q56" s="7">
        <f t="shared" si="10"/>
        <v>663.3333333333333</v>
      </c>
      <c r="R56" s="7">
        <v>1</v>
      </c>
      <c r="S56" s="7">
        <f t="shared" si="11"/>
        <v>5</v>
      </c>
      <c r="T56" s="7">
        <f t="shared" si="12"/>
        <v>82</v>
      </c>
      <c r="U56" s="7">
        <f t="shared" si="13"/>
        <v>410</v>
      </c>
    </row>
    <row r="57" spans="1:21" ht="13.5">
      <c r="A57" s="2" t="s">
        <v>113</v>
      </c>
      <c r="B57">
        <f t="shared" si="0"/>
        <v>0</v>
      </c>
      <c r="C57">
        <v>41</v>
      </c>
      <c r="D57">
        <v>9</v>
      </c>
      <c r="E57">
        <v>4</v>
      </c>
      <c r="F57">
        <v>0</v>
      </c>
      <c r="G57">
        <v>0</v>
      </c>
      <c r="H57" s="7">
        <f t="shared" si="1"/>
        <v>158</v>
      </c>
      <c r="I57" s="7">
        <f t="shared" si="2"/>
        <v>0</v>
      </c>
      <c r="J57" s="7">
        <f t="shared" si="3"/>
        <v>117</v>
      </c>
      <c r="K57" s="7">
        <f t="shared" si="4"/>
        <v>0</v>
      </c>
      <c r="L57" s="7">
        <f t="shared" si="5"/>
        <v>240</v>
      </c>
      <c r="M57" s="7">
        <f t="shared" si="6"/>
        <v>0</v>
      </c>
      <c r="N57" s="7">
        <f t="shared" si="7"/>
        <v>120</v>
      </c>
      <c r="O57" s="7">
        <f t="shared" si="8"/>
        <v>0</v>
      </c>
      <c r="P57" s="7">
        <f t="shared" si="9"/>
        <v>159</v>
      </c>
      <c r="Q57" s="7">
        <f t="shared" si="10"/>
        <v>0</v>
      </c>
      <c r="R57" s="7">
        <v>1</v>
      </c>
      <c r="S57" s="7">
        <f t="shared" si="11"/>
        <v>0</v>
      </c>
      <c r="T57" s="7">
        <f t="shared" si="12"/>
        <v>82</v>
      </c>
      <c r="U57" s="7">
        <f t="shared" si="13"/>
        <v>0</v>
      </c>
    </row>
    <row r="58" spans="1:21" ht="13.5">
      <c r="A58" s="2" t="s">
        <v>114</v>
      </c>
      <c r="B58">
        <f t="shared" si="0"/>
        <v>0</v>
      </c>
      <c r="C58">
        <v>41</v>
      </c>
      <c r="D58">
        <v>9</v>
      </c>
      <c r="E58">
        <v>1</v>
      </c>
      <c r="F58">
        <v>0</v>
      </c>
      <c r="G58">
        <v>1</v>
      </c>
      <c r="H58" s="7">
        <f t="shared" si="1"/>
        <v>79</v>
      </c>
      <c r="I58" s="7">
        <f t="shared" si="2"/>
        <v>0</v>
      </c>
      <c r="J58" s="7">
        <f t="shared" si="3"/>
        <v>58.5</v>
      </c>
      <c r="K58" s="7">
        <f t="shared" si="4"/>
        <v>0</v>
      </c>
      <c r="L58" s="7">
        <f t="shared" si="5"/>
        <v>120</v>
      </c>
      <c r="M58" s="7">
        <f t="shared" si="6"/>
        <v>0</v>
      </c>
      <c r="N58" s="7">
        <f t="shared" si="7"/>
        <v>120</v>
      </c>
      <c r="O58" s="7">
        <f t="shared" si="8"/>
        <v>0</v>
      </c>
      <c r="P58" s="7">
        <f t="shared" si="9"/>
        <v>197</v>
      </c>
      <c r="Q58" s="7">
        <f t="shared" si="10"/>
        <v>0</v>
      </c>
      <c r="R58" s="7">
        <v>1</v>
      </c>
      <c r="S58" s="7">
        <f t="shared" si="11"/>
        <v>0</v>
      </c>
      <c r="T58" s="7">
        <f t="shared" si="12"/>
        <v>82</v>
      </c>
      <c r="U58" s="7">
        <f t="shared" si="13"/>
        <v>0</v>
      </c>
    </row>
    <row r="59" spans="1:21" ht="13.5">
      <c r="A59" s="2" t="s">
        <v>115</v>
      </c>
      <c r="B59">
        <f t="shared" si="0"/>
        <v>1</v>
      </c>
      <c r="C59">
        <v>41</v>
      </c>
      <c r="D59">
        <v>9</v>
      </c>
      <c r="E59">
        <v>2</v>
      </c>
      <c r="F59">
        <v>0</v>
      </c>
      <c r="G59">
        <v>1</v>
      </c>
      <c r="H59" s="7">
        <f t="shared" si="1"/>
        <v>105.33333333333333</v>
      </c>
      <c r="I59" s="7">
        <f t="shared" si="2"/>
        <v>105.33333333333333</v>
      </c>
      <c r="J59" s="7">
        <f t="shared" si="3"/>
        <v>78</v>
      </c>
      <c r="K59" s="7">
        <f t="shared" si="4"/>
        <v>78</v>
      </c>
      <c r="L59" s="7">
        <f t="shared" si="5"/>
        <v>160</v>
      </c>
      <c r="M59" s="7">
        <f t="shared" si="6"/>
        <v>160</v>
      </c>
      <c r="N59" s="7">
        <f t="shared" si="7"/>
        <v>120</v>
      </c>
      <c r="O59" s="7">
        <f t="shared" si="8"/>
        <v>120</v>
      </c>
      <c r="P59" s="7">
        <f t="shared" si="9"/>
        <v>223.33333333333331</v>
      </c>
      <c r="Q59" s="7">
        <f t="shared" si="10"/>
        <v>223.33333333333331</v>
      </c>
      <c r="R59" s="7">
        <v>1</v>
      </c>
      <c r="S59" s="7">
        <f t="shared" si="11"/>
        <v>1</v>
      </c>
      <c r="T59" s="7">
        <f t="shared" si="12"/>
        <v>82</v>
      </c>
      <c r="U59" s="7">
        <f t="shared" si="13"/>
        <v>82</v>
      </c>
    </row>
    <row r="60" spans="1:21" ht="13.5">
      <c r="A60" s="2" t="s">
        <v>116</v>
      </c>
      <c r="B60">
        <f t="shared" si="0"/>
        <v>1</v>
      </c>
      <c r="C60">
        <v>41</v>
      </c>
      <c r="D60">
        <v>9</v>
      </c>
      <c r="E60">
        <v>3</v>
      </c>
      <c r="F60">
        <v>0</v>
      </c>
      <c r="G60">
        <v>1</v>
      </c>
      <c r="H60" s="7">
        <f t="shared" si="1"/>
        <v>131.66666666666666</v>
      </c>
      <c r="I60" s="7">
        <f t="shared" si="2"/>
        <v>131.66666666666666</v>
      </c>
      <c r="J60" s="7">
        <f t="shared" si="3"/>
        <v>97.49999999999999</v>
      </c>
      <c r="K60" s="7">
        <f t="shared" si="4"/>
        <v>97.49999999999999</v>
      </c>
      <c r="L60" s="7">
        <f t="shared" si="5"/>
        <v>199.99999999999997</v>
      </c>
      <c r="M60" s="7">
        <f t="shared" si="6"/>
        <v>199.99999999999997</v>
      </c>
      <c r="N60" s="7">
        <f t="shared" si="7"/>
        <v>120</v>
      </c>
      <c r="O60" s="7">
        <f t="shared" si="8"/>
        <v>120</v>
      </c>
      <c r="P60" s="7">
        <f t="shared" si="9"/>
        <v>249.66666666666666</v>
      </c>
      <c r="Q60" s="7">
        <f t="shared" si="10"/>
        <v>249.66666666666666</v>
      </c>
      <c r="R60" s="7">
        <v>1</v>
      </c>
      <c r="S60" s="7">
        <f t="shared" si="11"/>
        <v>1</v>
      </c>
      <c r="T60" s="7">
        <f t="shared" si="12"/>
        <v>82</v>
      </c>
      <c r="U60" s="7">
        <f t="shared" si="13"/>
        <v>82</v>
      </c>
    </row>
    <row r="61" spans="1:21" ht="13.5">
      <c r="A61" s="2" t="s">
        <v>117</v>
      </c>
      <c r="B61">
        <f t="shared" si="0"/>
        <v>1</v>
      </c>
      <c r="C61">
        <v>41</v>
      </c>
      <c r="D61">
        <v>9</v>
      </c>
      <c r="E61">
        <v>4</v>
      </c>
      <c r="F61">
        <v>0</v>
      </c>
      <c r="G61">
        <v>1</v>
      </c>
      <c r="H61" s="7">
        <f t="shared" si="1"/>
        <v>158</v>
      </c>
      <c r="I61" s="7">
        <f t="shared" si="2"/>
        <v>158</v>
      </c>
      <c r="J61" s="7">
        <f t="shared" si="3"/>
        <v>117</v>
      </c>
      <c r="K61" s="7">
        <f t="shared" si="4"/>
        <v>117</v>
      </c>
      <c r="L61" s="7">
        <f t="shared" si="5"/>
        <v>240</v>
      </c>
      <c r="M61" s="7">
        <f t="shared" si="6"/>
        <v>240</v>
      </c>
      <c r="N61" s="7">
        <f t="shared" si="7"/>
        <v>120</v>
      </c>
      <c r="O61" s="7">
        <f t="shared" si="8"/>
        <v>120</v>
      </c>
      <c r="P61" s="7">
        <f t="shared" si="9"/>
        <v>276</v>
      </c>
      <c r="Q61" s="7">
        <f t="shared" si="10"/>
        <v>276</v>
      </c>
      <c r="R61" s="7">
        <v>1</v>
      </c>
      <c r="S61" s="7">
        <f t="shared" si="11"/>
        <v>1</v>
      </c>
      <c r="T61" s="7">
        <f t="shared" si="12"/>
        <v>82</v>
      </c>
      <c r="U61" s="7">
        <f t="shared" si="13"/>
        <v>82</v>
      </c>
    </row>
    <row r="62" spans="1:21" ht="13.5">
      <c r="A62" s="2" t="s">
        <v>118</v>
      </c>
      <c r="B62">
        <f t="shared" si="0"/>
        <v>0</v>
      </c>
      <c r="C62">
        <v>41</v>
      </c>
      <c r="D62">
        <v>9</v>
      </c>
      <c r="E62">
        <v>1</v>
      </c>
      <c r="F62">
        <v>0</v>
      </c>
      <c r="G62">
        <v>1</v>
      </c>
      <c r="H62" s="7">
        <f t="shared" si="1"/>
        <v>79</v>
      </c>
      <c r="I62" s="7">
        <f t="shared" si="2"/>
        <v>0</v>
      </c>
      <c r="J62" s="7">
        <f t="shared" si="3"/>
        <v>58.5</v>
      </c>
      <c r="K62" s="7">
        <f t="shared" si="4"/>
        <v>0</v>
      </c>
      <c r="L62" s="7">
        <f t="shared" si="5"/>
        <v>120</v>
      </c>
      <c r="M62" s="7">
        <f t="shared" si="6"/>
        <v>0</v>
      </c>
      <c r="N62" s="7">
        <f t="shared" si="7"/>
        <v>120</v>
      </c>
      <c r="O62" s="7">
        <f t="shared" si="8"/>
        <v>0</v>
      </c>
      <c r="P62" s="7">
        <f t="shared" si="9"/>
        <v>197</v>
      </c>
      <c r="Q62" s="7">
        <f t="shared" si="10"/>
        <v>0</v>
      </c>
      <c r="R62" s="7">
        <v>1</v>
      </c>
      <c r="S62" s="7">
        <f t="shared" si="11"/>
        <v>0</v>
      </c>
      <c r="T62" s="7">
        <f t="shared" si="12"/>
        <v>82</v>
      </c>
      <c r="U62" s="7">
        <f t="shared" si="13"/>
        <v>0</v>
      </c>
    </row>
    <row r="63" spans="1:21" ht="13.5">
      <c r="A63" s="2" t="s">
        <v>119</v>
      </c>
      <c r="B63">
        <f t="shared" si="0"/>
        <v>0</v>
      </c>
      <c r="C63">
        <v>41</v>
      </c>
      <c r="D63">
        <v>9</v>
      </c>
      <c r="E63">
        <v>2</v>
      </c>
      <c r="F63">
        <v>0</v>
      </c>
      <c r="G63">
        <v>1</v>
      </c>
      <c r="H63" s="7">
        <f t="shared" si="1"/>
        <v>105.33333333333333</v>
      </c>
      <c r="I63" s="7">
        <f t="shared" si="2"/>
        <v>0</v>
      </c>
      <c r="J63" s="7">
        <f t="shared" si="3"/>
        <v>78</v>
      </c>
      <c r="K63" s="7">
        <f t="shared" si="4"/>
        <v>0</v>
      </c>
      <c r="L63" s="7">
        <f t="shared" si="5"/>
        <v>160</v>
      </c>
      <c r="M63" s="7">
        <f t="shared" si="6"/>
        <v>0</v>
      </c>
      <c r="N63" s="7">
        <f t="shared" si="7"/>
        <v>120</v>
      </c>
      <c r="O63" s="7">
        <f t="shared" si="8"/>
        <v>0</v>
      </c>
      <c r="P63" s="7">
        <f t="shared" si="9"/>
        <v>223.33333333333331</v>
      </c>
      <c r="Q63" s="7">
        <f t="shared" si="10"/>
        <v>0</v>
      </c>
      <c r="R63" s="7">
        <v>1</v>
      </c>
      <c r="S63" s="7">
        <f t="shared" si="11"/>
        <v>0</v>
      </c>
      <c r="T63" s="7">
        <f t="shared" si="12"/>
        <v>82</v>
      </c>
      <c r="U63" s="7">
        <f t="shared" si="13"/>
        <v>0</v>
      </c>
    </row>
    <row r="64" spans="1:21" ht="13.5">
      <c r="A64" s="3" t="s">
        <v>187</v>
      </c>
      <c r="B64">
        <f t="shared" si="0"/>
        <v>0</v>
      </c>
      <c r="C64">
        <v>51</v>
      </c>
      <c r="D64">
        <v>10</v>
      </c>
      <c r="E64">
        <v>1</v>
      </c>
      <c r="F64">
        <v>0</v>
      </c>
      <c r="G64">
        <v>0</v>
      </c>
      <c r="H64" s="7">
        <f t="shared" si="1"/>
        <v>89</v>
      </c>
      <c r="I64" s="7">
        <f t="shared" si="2"/>
        <v>0</v>
      </c>
      <c r="J64" s="7">
        <f t="shared" si="3"/>
        <v>63.5</v>
      </c>
      <c r="K64" s="7">
        <f t="shared" si="4"/>
        <v>0</v>
      </c>
      <c r="L64" s="7">
        <f t="shared" si="5"/>
        <v>140</v>
      </c>
      <c r="M64" s="7">
        <f t="shared" si="6"/>
        <v>0</v>
      </c>
      <c r="N64" s="7">
        <f t="shared" si="7"/>
        <v>140</v>
      </c>
      <c r="O64" s="7">
        <f t="shared" si="8"/>
        <v>0</v>
      </c>
      <c r="P64" s="7">
        <f t="shared" si="9"/>
        <v>90</v>
      </c>
      <c r="Q64" s="7">
        <f t="shared" si="10"/>
        <v>0</v>
      </c>
      <c r="R64" s="7">
        <v>1</v>
      </c>
      <c r="S64" s="7">
        <f t="shared" si="11"/>
        <v>0</v>
      </c>
      <c r="T64" s="7">
        <f t="shared" si="12"/>
        <v>102</v>
      </c>
      <c r="U64" s="7">
        <f t="shared" si="13"/>
        <v>0</v>
      </c>
    </row>
    <row r="65" spans="1:21" ht="13.5">
      <c r="A65" s="2" t="s">
        <v>120</v>
      </c>
      <c r="B65">
        <f t="shared" si="0"/>
        <v>3</v>
      </c>
      <c r="C65">
        <v>51</v>
      </c>
      <c r="D65">
        <v>10</v>
      </c>
      <c r="E65">
        <v>1</v>
      </c>
      <c r="F65">
        <v>0</v>
      </c>
      <c r="G65">
        <v>0</v>
      </c>
      <c r="H65" s="7">
        <f t="shared" si="1"/>
        <v>89</v>
      </c>
      <c r="I65" s="7">
        <f t="shared" si="2"/>
        <v>267</v>
      </c>
      <c r="J65" s="7">
        <f t="shared" si="3"/>
        <v>63.5</v>
      </c>
      <c r="K65" s="7">
        <f t="shared" si="4"/>
        <v>190.5</v>
      </c>
      <c r="L65" s="7">
        <f t="shared" si="5"/>
        <v>140</v>
      </c>
      <c r="M65" s="7">
        <f t="shared" si="6"/>
        <v>420</v>
      </c>
      <c r="N65" s="7">
        <f t="shared" si="7"/>
        <v>140</v>
      </c>
      <c r="O65" s="7">
        <f t="shared" si="8"/>
        <v>420</v>
      </c>
      <c r="P65" s="7">
        <f t="shared" si="9"/>
        <v>90</v>
      </c>
      <c r="Q65" s="7">
        <f t="shared" si="10"/>
        <v>270</v>
      </c>
      <c r="R65" s="7">
        <v>1</v>
      </c>
      <c r="S65" s="7">
        <f t="shared" si="11"/>
        <v>3</v>
      </c>
      <c r="T65" s="7">
        <f t="shared" si="12"/>
        <v>102</v>
      </c>
      <c r="U65" s="7">
        <f t="shared" si="13"/>
        <v>306</v>
      </c>
    </row>
    <row r="66" spans="1:21" ht="13.5">
      <c r="A66" s="2" t="s">
        <v>121</v>
      </c>
      <c r="B66">
        <f t="shared" si="0"/>
        <v>0</v>
      </c>
      <c r="C66">
        <v>51</v>
      </c>
      <c r="D66">
        <v>10</v>
      </c>
      <c r="E66">
        <v>1</v>
      </c>
      <c r="F66">
        <v>0</v>
      </c>
      <c r="G66">
        <v>1</v>
      </c>
      <c r="H66" s="7">
        <f t="shared" si="1"/>
        <v>89</v>
      </c>
      <c r="I66" s="7">
        <f t="shared" si="2"/>
        <v>0</v>
      </c>
      <c r="J66" s="7">
        <f t="shared" si="3"/>
        <v>63.5</v>
      </c>
      <c r="K66" s="7">
        <f t="shared" si="4"/>
        <v>0</v>
      </c>
      <c r="L66" s="7">
        <f t="shared" si="5"/>
        <v>140</v>
      </c>
      <c r="M66" s="7">
        <f t="shared" si="6"/>
        <v>0</v>
      </c>
      <c r="N66" s="7">
        <f t="shared" si="7"/>
        <v>140</v>
      </c>
      <c r="O66" s="7">
        <f t="shared" si="8"/>
        <v>0</v>
      </c>
      <c r="P66" s="7">
        <f t="shared" si="9"/>
        <v>207</v>
      </c>
      <c r="Q66" s="7">
        <f t="shared" si="10"/>
        <v>0</v>
      </c>
      <c r="R66" s="7">
        <v>1</v>
      </c>
      <c r="S66" s="7">
        <f t="shared" si="11"/>
        <v>0</v>
      </c>
      <c r="T66" s="7">
        <f t="shared" si="12"/>
        <v>102</v>
      </c>
      <c r="U66" s="7">
        <f t="shared" si="13"/>
        <v>0</v>
      </c>
    </row>
    <row r="67" spans="1:21" ht="13.5">
      <c r="A67" s="3" t="s">
        <v>186</v>
      </c>
      <c r="B67">
        <f t="shared" si="0"/>
        <v>0</v>
      </c>
      <c r="C67">
        <v>49</v>
      </c>
      <c r="D67">
        <v>11</v>
      </c>
      <c r="E67">
        <v>1</v>
      </c>
      <c r="F67">
        <v>0</v>
      </c>
      <c r="G67">
        <v>0</v>
      </c>
      <c r="H67" s="7">
        <f t="shared" si="1"/>
        <v>87</v>
      </c>
      <c r="I67" s="7">
        <f t="shared" si="2"/>
        <v>0</v>
      </c>
      <c r="J67" s="7">
        <f t="shared" si="3"/>
        <v>62.5</v>
      </c>
      <c r="K67" s="7">
        <f t="shared" si="4"/>
        <v>0</v>
      </c>
      <c r="L67" s="7">
        <f t="shared" si="5"/>
        <v>136</v>
      </c>
      <c r="M67" s="7">
        <f t="shared" si="6"/>
        <v>0</v>
      </c>
      <c r="N67" s="7">
        <f t="shared" si="7"/>
        <v>136</v>
      </c>
      <c r="O67" s="7">
        <f t="shared" si="8"/>
        <v>0</v>
      </c>
      <c r="P67" s="7">
        <f t="shared" si="9"/>
        <v>88</v>
      </c>
      <c r="Q67" s="7">
        <f t="shared" si="10"/>
        <v>0</v>
      </c>
      <c r="R67" s="7">
        <v>1</v>
      </c>
      <c r="S67" s="7">
        <f t="shared" si="11"/>
        <v>0</v>
      </c>
      <c r="T67" s="7">
        <f t="shared" si="12"/>
        <v>98</v>
      </c>
      <c r="U67" s="7">
        <f t="shared" si="13"/>
        <v>0</v>
      </c>
    </row>
    <row r="68" spans="1:21" ht="13.5">
      <c r="A68" s="2" t="s">
        <v>155</v>
      </c>
      <c r="B68">
        <f t="shared" si="0"/>
        <v>3</v>
      </c>
      <c r="C68">
        <v>49</v>
      </c>
      <c r="D68">
        <v>11</v>
      </c>
      <c r="E68">
        <v>1</v>
      </c>
      <c r="F68">
        <v>0</v>
      </c>
      <c r="G68">
        <v>0</v>
      </c>
      <c r="H68" s="7">
        <f t="shared" si="1"/>
        <v>87</v>
      </c>
      <c r="I68" s="7">
        <f t="shared" si="2"/>
        <v>261</v>
      </c>
      <c r="J68" s="7">
        <f t="shared" si="3"/>
        <v>62.5</v>
      </c>
      <c r="K68" s="7">
        <f t="shared" si="4"/>
        <v>187.5</v>
      </c>
      <c r="L68" s="7">
        <f t="shared" si="5"/>
        <v>136</v>
      </c>
      <c r="M68" s="7">
        <f t="shared" si="6"/>
        <v>408</v>
      </c>
      <c r="N68" s="7">
        <f t="shared" si="7"/>
        <v>136</v>
      </c>
      <c r="O68" s="7">
        <f t="shared" si="8"/>
        <v>408</v>
      </c>
      <c r="P68" s="7">
        <f t="shared" si="9"/>
        <v>88</v>
      </c>
      <c r="Q68" s="7">
        <f t="shared" si="10"/>
        <v>264</v>
      </c>
      <c r="R68" s="7">
        <v>1</v>
      </c>
      <c r="S68" s="7">
        <f t="shared" si="11"/>
        <v>3</v>
      </c>
      <c r="T68" s="7">
        <f t="shared" si="12"/>
        <v>98</v>
      </c>
      <c r="U68" s="7">
        <f t="shared" si="13"/>
        <v>294</v>
      </c>
    </row>
    <row r="69" spans="1:21" ht="13.5">
      <c r="A69" s="2" t="s">
        <v>156</v>
      </c>
      <c r="B69">
        <f t="shared" si="0"/>
        <v>1</v>
      </c>
      <c r="C69">
        <v>49</v>
      </c>
      <c r="D69">
        <v>11</v>
      </c>
      <c r="E69">
        <v>1</v>
      </c>
      <c r="F69">
        <v>0</v>
      </c>
      <c r="G69">
        <v>1</v>
      </c>
      <c r="H69" s="7">
        <f t="shared" si="1"/>
        <v>87</v>
      </c>
      <c r="I69" s="7">
        <f t="shared" si="2"/>
        <v>87</v>
      </c>
      <c r="J69" s="7">
        <f t="shared" si="3"/>
        <v>62.5</v>
      </c>
      <c r="K69" s="7">
        <f t="shared" si="4"/>
        <v>62.5</v>
      </c>
      <c r="L69" s="7">
        <f t="shared" si="5"/>
        <v>136</v>
      </c>
      <c r="M69" s="7">
        <f t="shared" si="6"/>
        <v>136</v>
      </c>
      <c r="N69" s="7">
        <f t="shared" si="7"/>
        <v>136</v>
      </c>
      <c r="O69" s="7">
        <f t="shared" si="8"/>
        <v>136</v>
      </c>
      <c r="P69" s="7">
        <f t="shared" si="9"/>
        <v>205</v>
      </c>
      <c r="Q69" s="7">
        <f t="shared" si="10"/>
        <v>205</v>
      </c>
      <c r="R69" s="7">
        <v>1</v>
      </c>
      <c r="S69" s="7">
        <f t="shared" si="11"/>
        <v>1</v>
      </c>
      <c r="T69" s="7">
        <f t="shared" si="12"/>
        <v>98</v>
      </c>
      <c r="U69" s="7">
        <f t="shared" si="13"/>
        <v>98</v>
      </c>
    </row>
    <row r="70" spans="1:21" ht="13.5">
      <c r="A70" s="2" t="s">
        <v>122</v>
      </c>
      <c r="B70">
        <f>NumAppear($A$1,A70)</f>
        <v>0</v>
      </c>
      <c r="C70">
        <v>36</v>
      </c>
      <c r="D70">
        <v>12</v>
      </c>
      <c r="E70">
        <v>4</v>
      </c>
      <c r="F70">
        <v>0</v>
      </c>
      <c r="G70">
        <v>0</v>
      </c>
      <c r="H70" s="7">
        <f>(38+C70)*((E70-1)/3+1)</f>
        <v>148</v>
      </c>
      <c r="I70" s="7">
        <f>B70*H70</f>
        <v>0</v>
      </c>
      <c r="J70" s="7">
        <f>(38+0.5*C70)*((E70-1)/3+1)</f>
        <v>112</v>
      </c>
      <c r="K70" s="7">
        <f>B70*J70</f>
        <v>0</v>
      </c>
      <c r="L70" s="7">
        <f>(38+2*C70)*((E70-1)/3+1)</f>
        <v>220</v>
      </c>
      <c r="M70" s="7">
        <f>B70*L70</f>
        <v>0</v>
      </c>
      <c r="N70" s="7">
        <f>(38+2*C70)</f>
        <v>110</v>
      </c>
      <c r="O70" s="7">
        <f>B70*N70</f>
        <v>0</v>
      </c>
      <c r="P70" s="7">
        <f>(38+C70)*((E70-1)/3+1)+IF(G70=0,1,(38+21)*2)</f>
        <v>149</v>
      </c>
      <c r="Q70" s="7">
        <f>B70*P70</f>
        <v>0</v>
      </c>
      <c r="R70" s="7">
        <v>1</v>
      </c>
      <c r="S70" s="7">
        <f>B70*R70</f>
        <v>0</v>
      </c>
      <c r="T70" s="7">
        <f>C70*2</f>
        <v>72</v>
      </c>
      <c r="U70" s="7">
        <f>B70*T70</f>
        <v>0</v>
      </c>
    </row>
    <row r="71" spans="1:21" ht="13.5">
      <c r="A71" s="2" t="s">
        <v>124</v>
      </c>
      <c r="B71">
        <f>NumAppear($A$1,A71)</f>
        <v>2</v>
      </c>
      <c r="C71">
        <v>38</v>
      </c>
      <c r="D71">
        <v>13</v>
      </c>
      <c r="E71">
        <v>4</v>
      </c>
      <c r="F71">
        <v>0</v>
      </c>
      <c r="G71">
        <v>0</v>
      </c>
      <c r="H71" s="7">
        <f>(38+C71)*((E71-1)/3+1)</f>
        <v>152</v>
      </c>
      <c r="I71" s="7">
        <f>B71*H71</f>
        <v>304</v>
      </c>
      <c r="J71" s="7">
        <f>(38+0.5*C71)*((E71-1)/3+1)</f>
        <v>114</v>
      </c>
      <c r="K71" s="7">
        <f>B71*J71</f>
        <v>228</v>
      </c>
      <c r="L71" s="7">
        <f>(38+2*C71)*((E71-1)/3+1)</f>
        <v>228</v>
      </c>
      <c r="M71" s="7">
        <f>B71*L71</f>
        <v>456</v>
      </c>
      <c r="N71" s="7">
        <f>(38+2*C71)</f>
        <v>114</v>
      </c>
      <c r="O71" s="7">
        <f>B71*N71</f>
        <v>228</v>
      </c>
      <c r="P71" s="7">
        <f>(38+C71)*((E71-1)/3+1)+IF(G71=0,1,(38+21)*2)</f>
        <v>153</v>
      </c>
      <c r="Q71" s="7">
        <f>B71*P71</f>
        <v>306</v>
      </c>
      <c r="R71" s="7">
        <v>1</v>
      </c>
      <c r="S71" s="7">
        <f>B71*R71</f>
        <v>2</v>
      </c>
      <c r="T71" s="7">
        <f>C71*2</f>
        <v>76</v>
      </c>
      <c r="U71" s="7">
        <f>B71*T71</f>
        <v>152</v>
      </c>
    </row>
    <row r="72" spans="1:21" ht="13.5">
      <c r="A72" s="2" t="s">
        <v>109</v>
      </c>
      <c r="B72">
        <f>NumAppear($A$1,A72)</f>
        <v>0</v>
      </c>
      <c r="C72">
        <v>39</v>
      </c>
      <c r="D72">
        <v>14</v>
      </c>
      <c r="E72">
        <v>4</v>
      </c>
      <c r="F72">
        <v>0</v>
      </c>
      <c r="G72">
        <v>0</v>
      </c>
      <c r="H72" s="7">
        <f>(38+C72)*((E72-1)/3+1)</f>
        <v>154</v>
      </c>
      <c r="I72" s="7">
        <f>B72*H72</f>
        <v>0</v>
      </c>
      <c r="J72" s="7">
        <f>(38+0.5*C72)*((E72-1)/3+1)</f>
        <v>115</v>
      </c>
      <c r="K72" s="7">
        <f>B72*J72</f>
        <v>0</v>
      </c>
      <c r="L72" s="7">
        <f>(38+2*C72)*((E72-1)/3+1)</f>
        <v>232</v>
      </c>
      <c r="M72" s="7">
        <f>B72*L72</f>
        <v>0</v>
      </c>
      <c r="N72" s="7">
        <f>(38+2*C72)</f>
        <v>116</v>
      </c>
      <c r="O72" s="7">
        <f>B72*N72</f>
        <v>0</v>
      </c>
      <c r="P72" s="7">
        <f>(38+C72)*((E72-1)/3+1)+IF(G72=0,1,(38+21)*2)</f>
        <v>155</v>
      </c>
      <c r="Q72" s="7">
        <f>B72*P72</f>
        <v>0</v>
      </c>
      <c r="R72" s="7">
        <v>1</v>
      </c>
      <c r="S72" s="7">
        <f>B72*R72</f>
        <v>0</v>
      </c>
      <c r="T72" s="7">
        <f>C72*2</f>
        <v>78</v>
      </c>
      <c r="U72" s="7">
        <f>B72*T72</f>
        <v>0</v>
      </c>
    </row>
    <row r="73" spans="1:21" ht="13.5">
      <c r="A73" s="2" t="s">
        <v>125</v>
      </c>
      <c r="B73">
        <f>NumAppear($A$1,A73)</f>
        <v>0</v>
      </c>
      <c r="C73">
        <v>45</v>
      </c>
      <c r="D73">
        <v>15</v>
      </c>
      <c r="E73">
        <v>4</v>
      </c>
      <c r="F73">
        <v>0</v>
      </c>
      <c r="G73">
        <v>0</v>
      </c>
      <c r="H73" s="7">
        <f>(38+C73)*((E73-1)/3+1)</f>
        <v>166</v>
      </c>
      <c r="I73" s="7">
        <f>B73*H73</f>
        <v>0</v>
      </c>
      <c r="J73" s="7">
        <f>(38+0.5*C73)*((E73-1)/3+1)</f>
        <v>121</v>
      </c>
      <c r="K73" s="7">
        <f>B73*J73</f>
        <v>0</v>
      </c>
      <c r="L73" s="7">
        <f>(38+2*C73)*((E73-1)/3+1)</f>
        <v>256</v>
      </c>
      <c r="M73" s="7">
        <f>B73*L73</f>
        <v>0</v>
      </c>
      <c r="N73" s="7">
        <f>(38+2*C73)</f>
        <v>128</v>
      </c>
      <c r="O73" s="7">
        <f>B73*N73</f>
        <v>0</v>
      </c>
      <c r="P73" s="7">
        <f>(38+C73)*((E73-1)/3+1)+IF(G73=0,1,(38+21)*2)</f>
        <v>167</v>
      </c>
      <c r="Q73" s="7">
        <f>B73*P73</f>
        <v>0</v>
      </c>
      <c r="R73" s="7">
        <v>1</v>
      </c>
      <c r="S73" s="7">
        <f>B73*R73</f>
        <v>0</v>
      </c>
      <c r="T73" s="7">
        <f>C73*2</f>
        <v>90</v>
      </c>
      <c r="U73" s="7">
        <f>B73*T73</f>
        <v>0</v>
      </c>
    </row>
    <row r="74" spans="1:21" ht="13.5">
      <c r="A74" s="2" t="s">
        <v>200</v>
      </c>
      <c r="B74">
        <f>NumAppear($A$1,A74)</f>
        <v>6</v>
      </c>
      <c r="C74">
        <v>57</v>
      </c>
      <c r="D74">
        <v>16</v>
      </c>
      <c r="E74">
        <v>4</v>
      </c>
      <c r="F74">
        <v>0</v>
      </c>
      <c r="G74">
        <v>0</v>
      </c>
      <c r="H74" s="7">
        <f>(38+C74)*((E74-1)/3+1)</f>
        <v>190</v>
      </c>
      <c r="I74" s="7">
        <f>B74*H74</f>
        <v>1140</v>
      </c>
      <c r="J74" s="7">
        <f>(38+0.5*C74)*((E74-1)/3+1)</f>
        <v>133</v>
      </c>
      <c r="K74" s="7">
        <f>B74*J74</f>
        <v>798</v>
      </c>
      <c r="L74" s="7">
        <f>(38+2*C74)*((E74-1)/3+1)</f>
        <v>304</v>
      </c>
      <c r="M74" s="7">
        <f>B74*L74</f>
        <v>1824</v>
      </c>
      <c r="N74" s="7">
        <f>(38+2*C74)</f>
        <v>152</v>
      </c>
      <c r="O74" s="7">
        <f>B74*N74</f>
        <v>912</v>
      </c>
      <c r="P74" s="7">
        <f>(38+C74)*((E74-1)/3+1)+IF(G74=0,1,(38+21)*2)</f>
        <v>191</v>
      </c>
      <c r="Q74" s="7">
        <f>B74*P74</f>
        <v>1146</v>
      </c>
      <c r="R74" s="7">
        <v>1</v>
      </c>
      <c r="S74" s="7">
        <f>B74*R74</f>
        <v>6</v>
      </c>
      <c r="T74" s="7">
        <f>C74*2</f>
        <v>114</v>
      </c>
      <c r="U74" s="7">
        <f>B74*T74</f>
        <v>684</v>
      </c>
    </row>
    <row r="75" spans="1:21" ht="13.5">
      <c r="A75" s="2"/>
      <c r="B75">
        <f>SUM(B5:B74)</f>
        <v>245</v>
      </c>
      <c r="F75" s="6"/>
      <c r="H75" s="7"/>
      <c r="I75" s="7">
        <f>SUM(I5:I74)</f>
        <v>21185</v>
      </c>
      <c r="J75" s="7"/>
      <c r="K75" s="7">
        <f>SUM(K5:K74)</f>
        <v>17331.166666666664</v>
      </c>
      <c r="L75" s="7"/>
      <c r="M75" s="7">
        <f>SUM(M5:M74)</f>
        <v>28892.666666666664</v>
      </c>
      <c r="N75" s="7"/>
      <c r="O75" s="7">
        <f>SUM(O5:O74)</f>
        <v>19818</v>
      </c>
      <c r="P75" s="7"/>
      <c r="Q75" s="7">
        <f>SUM(Q5:Q74)</f>
        <v>23653</v>
      </c>
      <c r="R75" s="7"/>
      <c r="S75" s="7">
        <f>SUM(S5:S74)</f>
        <v>245</v>
      </c>
      <c r="T75" s="7"/>
      <c r="U75" s="7">
        <f>SUM(U5:U74)</f>
        <v>10508</v>
      </c>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U46"/>
  <sheetViews>
    <sheetView workbookViewId="0" topLeftCell="A1">
      <pane xSplit="2" ySplit="4" topLeftCell="M33" activePane="bottomRight" state="frozen"/>
      <selection pane="topLeft" activeCell="A1" sqref="A1"/>
      <selection pane="topRight" activeCell="C1" sqref="C1"/>
      <selection pane="bottomLeft" activeCell="A5" sqref="A5"/>
      <selection pane="bottomRight" activeCell="P47" sqref="P47"/>
    </sheetView>
  </sheetViews>
  <sheetFormatPr defaultColWidth="9.00390625" defaultRowHeight="13.5"/>
  <cols>
    <col min="2" max="2" width="9.00390625" style="2" customWidth="1"/>
    <col min="8" max="8" width="9.125" style="0" bestFit="1" customWidth="1"/>
    <col min="9" max="9" width="9.875" style="0" bestFit="1" customWidth="1"/>
    <col min="10" max="10" width="9.125" style="0" bestFit="1" customWidth="1"/>
    <col min="11" max="11" width="9.875" style="0" bestFit="1" customWidth="1"/>
    <col min="12" max="12" width="9.125" style="0" bestFit="1" customWidth="1"/>
    <col min="13" max="13" width="9.875" style="0" bestFit="1" customWidth="1"/>
    <col min="14" max="14" width="9.125" style="0" bestFit="1" customWidth="1"/>
    <col min="15" max="15" width="9.875" style="0" bestFit="1" customWidth="1"/>
    <col min="16" max="16" width="9.125" style="0" bestFit="1" customWidth="1"/>
    <col min="17" max="17" width="9.875" style="0" bestFit="1" customWidth="1"/>
  </cols>
  <sheetData>
    <row r="1" s="1" customFormat="1" ht="13.5">
      <c r="A1" s="5" t="s">
        <v>198</v>
      </c>
    </row>
    <row r="2" ht="13.5">
      <c r="A2">
        <f>LEN(A1)</f>
        <v>370</v>
      </c>
    </row>
    <row r="3" spans="8:20" ht="13.5">
      <c r="H3" t="s">
        <v>211</v>
      </c>
      <c r="J3" t="s">
        <v>213</v>
      </c>
      <c r="L3" t="s">
        <v>215</v>
      </c>
      <c r="N3" t="s">
        <v>216</v>
      </c>
      <c r="P3" t="s">
        <v>217</v>
      </c>
      <c r="R3" t="s">
        <v>226</v>
      </c>
      <c r="T3" t="s">
        <v>227</v>
      </c>
    </row>
    <row r="4" spans="1:20" ht="13.5">
      <c r="A4" s="1" t="s">
        <v>67</v>
      </c>
      <c r="B4" s="1" t="s">
        <v>69</v>
      </c>
      <c r="C4" s="1" t="s">
        <v>68</v>
      </c>
      <c r="D4" s="1" t="s">
        <v>66</v>
      </c>
      <c r="E4" s="1" t="s">
        <v>208</v>
      </c>
      <c r="F4" s="1" t="s">
        <v>209</v>
      </c>
      <c r="G4" s="1" t="s">
        <v>210</v>
      </c>
      <c r="H4" s="1" t="s">
        <v>212</v>
      </c>
      <c r="J4" s="1" t="s">
        <v>214</v>
      </c>
      <c r="L4" s="1" t="s">
        <v>214</v>
      </c>
      <c r="N4" t="s">
        <v>214</v>
      </c>
      <c r="P4" t="s">
        <v>214</v>
      </c>
      <c r="R4" t="s">
        <v>214</v>
      </c>
      <c r="T4" t="s">
        <v>214</v>
      </c>
    </row>
    <row r="5" spans="1:21" ht="13.5">
      <c r="A5" s="2" t="s">
        <v>126</v>
      </c>
      <c r="B5">
        <f aca="true" t="shared" si="0" ref="B5:B45">NumAppear($A$1,A5)</f>
        <v>1</v>
      </c>
      <c r="C5">
        <v>0</v>
      </c>
      <c r="D5">
        <v>1</v>
      </c>
      <c r="E5">
        <v>1</v>
      </c>
      <c r="F5">
        <v>0</v>
      </c>
      <c r="G5">
        <v>0</v>
      </c>
      <c r="H5" s="7">
        <f>(38+C5)*((E5-1)/3+1)</f>
        <v>38</v>
      </c>
      <c r="I5" s="7">
        <f>B5*H5</f>
        <v>38</v>
      </c>
      <c r="J5" s="7">
        <f>(38+0.5*C5)*((E5-1)/3+1)</f>
        <v>38</v>
      </c>
      <c r="K5" s="7">
        <f>B5*J5</f>
        <v>38</v>
      </c>
      <c r="L5" s="7">
        <f>(38+2*C5)*((E5-1)/3+1)</f>
        <v>38</v>
      </c>
      <c r="M5" s="7">
        <f>B5*L5</f>
        <v>38</v>
      </c>
      <c r="N5" s="7">
        <f>(38+2*C5)</f>
        <v>38</v>
      </c>
      <c r="O5" s="7">
        <f>B5*N5</f>
        <v>38</v>
      </c>
      <c r="P5" s="7">
        <f>(38+C5)*((E5-1)/3+1)*IF(F5=0,1,1.3)</f>
        <v>38</v>
      </c>
      <c r="Q5" s="7">
        <f>B5*P5</f>
        <v>38</v>
      </c>
      <c r="R5" s="7">
        <v>1</v>
      </c>
      <c r="S5" s="7">
        <f>B5*R5</f>
        <v>1</v>
      </c>
      <c r="T5" s="7">
        <f>C5*2</f>
        <v>0</v>
      </c>
      <c r="U5" s="7">
        <f>B5*T5</f>
        <v>0</v>
      </c>
    </row>
    <row r="6" spans="1:21" ht="13.5">
      <c r="A6" s="2" t="s">
        <v>127</v>
      </c>
      <c r="B6">
        <f t="shared" si="0"/>
        <v>27</v>
      </c>
      <c r="C6">
        <v>0</v>
      </c>
      <c r="D6">
        <v>1</v>
      </c>
      <c r="E6">
        <v>2</v>
      </c>
      <c r="F6">
        <v>0</v>
      </c>
      <c r="G6">
        <v>0</v>
      </c>
      <c r="H6" s="7">
        <f aca="true" t="shared" si="1" ref="H6:H45">(38+C6)*((E6-1)/3+1)</f>
        <v>50.666666666666664</v>
      </c>
      <c r="I6" s="7">
        <f aca="true" t="shared" si="2" ref="I6:I45">B6*H6</f>
        <v>1368</v>
      </c>
      <c r="J6" s="7">
        <f aca="true" t="shared" si="3" ref="J6:J45">(38+0.5*C6)*((E6-1)/3+1)</f>
        <v>50.666666666666664</v>
      </c>
      <c r="K6" s="7">
        <f aca="true" t="shared" si="4" ref="K6:K45">B6*J6</f>
        <v>1368</v>
      </c>
      <c r="L6" s="7">
        <f aca="true" t="shared" si="5" ref="L6:L45">(38+2*C6)*((E6-1)/3+1)</f>
        <v>50.666666666666664</v>
      </c>
      <c r="M6" s="7">
        <f aca="true" t="shared" si="6" ref="M6:M45">B6*L6</f>
        <v>1368</v>
      </c>
      <c r="N6" s="7">
        <f aca="true" t="shared" si="7" ref="N6:N45">(38+2*C6)</f>
        <v>38</v>
      </c>
      <c r="O6" s="7">
        <f aca="true" t="shared" si="8" ref="O6:O45">B6*N6</f>
        <v>1026</v>
      </c>
      <c r="P6" s="7">
        <f aca="true" t="shared" si="9" ref="P6:P45">(38+C6)*((E6-1)/3+1)*IF(F6=0,1,1.3)</f>
        <v>50.666666666666664</v>
      </c>
      <c r="Q6" s="7">
        <f aca="true" t="shared" si="10" ref="Q6:Q45">B6*P6</f>
        <v>1368</v>
      </c>
      <c r="R6" s="7">
        <v>1</v>
      </c>
      <c r="S6" s="7">
        <f aca="true" t="shared" si="11" ref="S6:S45">B6*R6</f>
        <v>27</v>
      </c>
      <c r="T6" s="7">
        <f aca="true" t="shared" si="12" ref="T6:T45">C6*2</f>
        <v>0</v>
      </c>
      <c r="U6" s="7">
        <f aca="true" t="shared" si="13" ref="U6:U45">B6*T6</f>
        <v>0</v>
      </c>
    </row>
    <row r="7" spans="1:21" ht="13.5">
      <c r="A7" s="2" t="s">
        <v>128</v>
      </c>
      <c r="B7">
        <f t="shared" si="0"/>
        <v>0</v>
      </c>
      <c r="C7">
        <v>0</v>
      </c>
      <c r="D7">
        <v>1</v>
      </c>
      <c r="E7">
        <v>3</v>
      </c>
      <c r="F7">
        <v>0</v>
      </c>
      <c r="G7">
        <v>0</v>
      </c>
      <c r="H7" s="7">
        <f t="shared" si="1"/>
        <v>63.33333333333333</v>
      </c>
      <c r="I7" s="7">
        <f t="shared" si="2"/>
        <v>0</v>
      </c>
      <c r="J7" s="7">
        <f t="shared" si="3"/>
        <v>63.33333333333333</v>
      </c>
      <c r="K7" s="7">
        <f t="shared" si="4"/>
        <v>0</v>
      </c>
      <c r="L7" s="7">
        <f t="shared" si="5"/>
        <v>63.33333333333333</v>
      </c>
      <c r="M7" s="7">
        <f t="shared" si="6"/>
        <v>0</v>
      </c>
      <c r="N7" s="7">
        <f t="shared" si="7"/>
        <v>38</v>
      </c>
      <c r="O7" s="7">
        <f t="shared" si="8"/>
        <v>0</v>
      </c>
      <c r="P7" s="7">
        <f t="shared" si="9"/>
        <v>63.33333333333333</v>
      </c>
      <c r="Q7" s="7">
        <f t="shared" si="10"/>
        <v>0</v>
      </c>
      <c r="R7" s="7">
        <v>1</v>
      </c>
      <c r="S7" s="7">
        <f t="shared" si="11"/>
        <v>0</v>
      </c>
      <c r="T7" s="7">
        <f t="shared" si="12"/>
        <v>0</v>
      </c>
      <c r="U7" s="7">
        <f t="shared" si="13"/>
        <v>0</v>
      </c>
    </row>
    <row r="8" spans="1:21" ht="13.5">
      <c r="A8" s="2" t="s">
        <v>129</v>
      </c>
      <c r="B8">
        <f t="shared" si="0"/>
        <v>3</v>
      </c>
      <c r="C8">
        <v>0</v>
      </c>
      <c r="D8">
        <v>1</v>
      </c>
      <c r="E8">
        <v>1</v>
      </c>
      <c r="F8">
        <v>0</v>
      </c>
      <c r="G8">
        <v>0</v>
      </c>
      <c r="H8" s="7">
        <f t="shared" si="1"/>
        <v>38</v>
      </c>
      <c r="I8" s="7">
        <f t="shared" si="2"/>
        <v>114</v>
      </c>
      <c r="J8" s="7">
        <f t="shared" si="3"/>
        <v>38</v>
      </c>
      <c r="K8" s="7">
        <f t="shared" si="4"/>
        <v>114</v>
      </c>
      <c r="L8" s="7">
        <f t="shared" si="5"/>
        <v>38</v>
      </c>
      <c r="M8" s="7">
        <f t="shared" si="6"/>
        <v>114</v>
      </c>
      <c r="N8" s="7">
        <f t="shared" si="7"/>
        <v>38</v>
      </c>
      <c r="O8" s="7">
        <f t="shared" si="8"/>
        <v>114</v>
      </c>
      <c r="P8" s="7">
        <f t="shared" si="9"/>
        <v>38</v>
      </c>
      <c r="Q8" s="7">
        <f t="shared" si="10"/>
        <v>114</v>
      </c>
      <c r="R8" s="7">
        <v>1</v>
      </c>
      <c r="S8" s="7">
        <f t="shared" si="11"/>
        <v>3</v>
      </c>
      <c r="T8" s="7">
        <f t="shared" si="12"/>
        <v>0</v>
      </c>
      <c r="U8" s="7">
        <f t="shared" si="13"/>
        <v>0</v>
      </c>
    </row>
    <row r="9" spans="1:21" ht="13.5">
      <c r="A9" s="2" t="s">
        <v>130</v>
      </c>
      <c r="B9">
        <f t="shared" si="0"/>
        <v>9</v>
      </c>
      <c r="C9">
        <v>0</v>
      </c>
      <c r="D9">
        <v>1</v>
      </c>
      <c r="E9">
        <v>2</v>
      </c>
      <c r="F9">
        <v>0</v>
      </c>
      <c r="G9">
        <v>0</v>
      </c>
      <c r="H9" s="7">
        <f t="shared" si="1"/>
        <v>50.666666666666664</v>
      </c>
      <c r="I9" s="7">
        <f t="shared" si="2"/>
        <v>456</v>
      </c>
      <c r="J9" s="7">
        <f t="shared" si="3"/>
        <v>50.666666666666664</v>
      </c>
      <c r="K9" s="7">
        <f t="shared" si="4"/>
        <v>456</v>
      </c>
      <c r="L9" s="7">
        <f t="shared" si="5"/>
        <v>50.666666666666664</v>
      </c>
      <c r="M9" s="7">
        <f t="shared" si="6"/>
        <v>456</v>
      </c>
      <c r="N9" s="7">
        <f t="shared" si="7"/>
        <v>38</v>
      </c>
      <c r="O9" s="7">
        <f t="shared" si="8"/>
        <v>342</v>
      </c>
      <c r="P9" s="7">
        <f t="shared" si="9"/>
        <v>50.666666666666664</v>
      </c>
      <c r="Q9" s="7">
        <f t="shared" si="10"/>
        <v>456</v>
      </c>
      <c r="R9" s="7">
        <v>1</v>
      </c>
      <c r="S9" s="7">
        <f t="shared" si="11"/>
        <v>9</v>
      </c>
      <c r="T9" s="7">
        <f t="shared" si="12"/>
        <v>0</v>
      </c>
      <c r="U9" s="7">
        <f t="shared" si="13"/>
        <v>0</v>
      </c>
    </row>
    <row r="10" spans="1:21" ht="13.5">
      <c r="A10" s="2" t="s">
        <v>131</v>
      </c>
      <c r="B10">
        <f t="shared" si="0"/>
        <v>26</v>
      </c>
      <c r="C10">
        <v>0</v>
      </c>
      <c r="D10">
        <v>1</v>
      </c>
      <c r="E10">
        <v>3</v>
      </c>
      <c r="F10">
        <v>0</v>
      </c>
      <c r="G10">
        <v>0</v>
      </c>
      <c r="H10" s="7">
        <f t="shared" si="1"/>
        <v>63.33333333333333</v>
      </c>
      <c r="I10" s="7">
        <f t="shared" si="2"/>
        <v>1646.6666666666665</v>
      </c>
      <c r="J10" s="7">
        <f t="shared" si="3"/>
        <v>63.33333333333333</v>
      </c>
      <c r="K10" s="7">
        <f t="shared" si="4"/>
        <v>1646.6666666666665</v>
      </c>
      <c r="L10" s="7">
        <f t="shared" si="5"/>
        <v>63.33333333333333</v>
      </c>
      <c r="M10" s="7">
        <f t="shared" si="6"/>
        <v>1646.6666666666665</v>
      </c>
      <c r="N10" s="7">
        <f t="shared" si="7"/>
        <v>38</v>
      </c>
      <c r="O10" s="7">
        <f t="shared" si="8"/>
        <v>988</v>
      </c>
      <c r="P10" s="7">
        <f t="shared" si="9"/>
        <v>63.33333333333333</v>
      </c>
      <c r="Q10" s="7">
        <f t="shared" si="10"/>
        <v>1646.6666666666665</v>
      </c>
      <c r="R10" s="7">
        <v>1</v>
      </c>
      <c r="S10" s="7">
        <f t="shared" si="11"/>
        <v>26</v>
      </c>
      <c r="T10" s="7">
        <f t="shared" si="12"/>
        <v>0</v>
      </c>
      <c r="U10" s="7">
        <f t="shared" si="13"/>
        <v>0</v>
      </c>
    </row>
    <row r="11" spans="1:21" ht="13.5">
      <c r="A11" s="2" t="s">
        <v>132</v>
      </c>
      <c r="B11">
        <f t="shared" si="0"/>
        <v>56</v>
      </c>
      <c r="C11">
        <v>0</v>
      </c>
      <c r="D11">
        <v>1</v>
      </c>
      <c r="E11">
        <v>4</v>
      </c>
      <c r="F11">
        <v>0</v>
      </c>
      <c r="G11">
        <v>0</v>
      </c>
      <c r="H11" s="7">
        <f t="shared" si="1"/>
        <v>76</v>
      </c>
      <c r="I11" s="7">
        <f t="shared" si="2"/>
        <v>4256</v>
      </c>
      <c r="J11" s="7">
        <f t="shared" si="3"/>
        <v>76</v>
      </c>
      <c r="K11" s="7">
        <f t="shared" si="4"/>
        <v>4256</v>
      </c>
      <c r="L11" s="7">
        <f t="shared" si="5"/>
        <v>76</v>
      </c>
      <c r="M11" s="7">
        <f t="shared" si="6"/>
        <v>4256</v>
      </c>
      <c r="N11" s="7">
        <f t="shared" si="7"/>
        <v>38</v>
      </c>
      <c r="O11" s="7">
        <f t="shared" si="8"/>
        <v>2128</v>
      </c>
      <c r="P11" s="7">
        <f t="shared" si="9"/>
        <v>76</v>
      </c>
      <c r="Q11" s="7">
        <f t="shared" si="10"/>
        <v>4256</v>
      </c>
      <c r="R11" s="7">
        <v>1</v>
      </c>
      <c r="S11" s="7">
        <f t="shared" si="11"/>
        <v>56</v>
      </c>
      <c r="T11" s="7">
        <f t="shared" si="12"/>
        <v>0</v>
      </c>
      <c r="U11" s="7">
        <f t="shared" si="13"/>
        <v>0</v>
      </c>
    </row>
    <row r="12" spans="1:21" ht="13.5">
      <c r="A12" s="2" t="s">
        <v>133</v>
      </c>
      <c r="B12">
        <f t="shared" si="0"/>
        <v>12</v>
      </c>
      <c r="C12">
        <v>19</v>
      </c>
      <c r="D12">
        <v>2</v>
      </c>
      <c r="E12">
        <v>1</v>
      </c>
      <c r="F12">
        <v>0</v>
      </c>
      <c r="G12">
        <v>0</v>
      </c>
      <c r="H12" s="7">
        <f t="shared" si="1"/>
        <v>57</v>
      </c>
      <c r="I12" s="7">
        <f t="shared" si="2"/>
        <v>684</v>
      </c>
      <c r="J12" s="7">
        <f t="shared" si="3"/>
        <v>47.5</v>
      </c>
      <c r="K12" s="7">
        <f t="shared" si="4"/>
        <v>570</v>
      </c>
      <c r="L12" s="7">
        <f t="shared" si="5"/>
        <v>76</v>
      </c>
      <c r="M12" s="7">
        <f t="shared" si="6"/>
        <v>912</v>
      </c>
      <c r="N12" s="7">
        <f t="shared" si="7"/>
        <v>76</v>
      </c>
      <c r="O12" s="7">
        <f t="shared" si="8"/>
        <v>912</v>
      </c>
      <c r="P12" s="7">
        <f t="shared" si="9"/>
        <v>57</v>
      </c>
      <c r="Q12" s="7">
        <f t="shared" si="10"/>
        <v>684</v>
      </c>
      <c r="R12" s="7">
        <v>1</v>
      </c>
      <c r="S12" s="7">
        <f t="shared" si="11"/>
        <v>12</v>
      </c>
      <c r="T12" s="7">
        <f t="shared" si="12"/>
        <v>38</v>
      </c>
      <c r="U12" s="7">
        <f t="shared" si="13"/>
        <v>456</v>
      </c>
    </row>
    <row r="13" spans="1:21" ht="13.5">
      <c r="A13" s="2" t="s">
        <v>134</v>
      </c>
      <c r="B13">
        <f t="shared" si="0"/>
        <v>7</v>
      </c>
      <c r="C13">
        <v>19</v>
      </c>
      <c r="D13">
        <v>2</v>
      </c>
      <c r="E13">
        <v>1</v>
      </c>
      <c r="F13">
        <v>0</v>
      </c>
      <c r="G13">
        <v>0</v>
      </c>
      <c r="H13" s="7">
        <f t="shared" si="1"/>
        <v>57</v>
      </c>
      <c r="I13" s="7">
        <f t="shared" si="2"/>
        <v>399</v>
      </c>
      <c r="J13" s="7">
        <f t="shared" si="3"/>
        <v>47.5</v>
      </c>
      <c r="K13" s="7">
        <f t="shared" si="4"/>
        <v>332.5</v>
      </c>
      <c r="L13" s="7">
        <f t="shared" si="5"/>
        <v>76</v>
      </c>
      <c r="M13" s="7">
        <f t="shared" si="6"/>
        <v>532</v>
      </c>
      <c r="N13" s="7">
        <f t="shared" si="7"/>
        <v>76</v>
      </c>
      <c r="O13" s="7">
        <f t="shared" si="8"/>
        <v>532</v>
      </c>
      <c r="P13" s="7">
        <f t="shared" si="9"/>
        <v>57</v>
      </c>
      <c r="Q13" s="7">
        <f t="shared" si="10"/>
        <v>399</v>
      </c>
      <c r="R13" s="7">
        <v>1</v>
      </c>
      <c r="S13" s="7">
        <f t="shared" si="11"/>
        <v>7</v>
      </c>
      <c r="T13" s="7">
        <f t="shared" si="12"/>
        <v>38</v>
      </c>
      <c r="U13" s="7">
        <f t="shared" si="13"/>
        <v>266</v>
      </c>
    </row>
    <row r="14" spans="1:21" ht="13.5">
      <c r="A14" s="2" t="s">
        <v>135</v>
      </c>
      <c r="B14">
        <f t="shared" si="0"/>
        <v>21</v>
      </c>
      <c r="C14">
        <v>20</v>
      </c>
      <c r="D14">
        <v>3</v>
      </c>
      <c r="E14">
        <v>1</v>
      </c>
      <c r="F14">
        <v>0</v>
      </c>
      <c r="G14">
        <v>0</v>
      </c>
      <c r="H14" s="7">
        <f t="shared" si="1"/>
        <v>58</v>
      </c>
      <c r="I14" s="7">
        <f t="shared" si="2"/>
        <v>1218</v>
      </c>
      <c r="J14" s="7">
        <f t="shared" si="3"/>
        <v>48</v>
      </c>
      <c r="K14" s="7">
        <f t="shared" si="4"/>
        <v>1008</v>
      </c>
      <c r="L14" s="7">
        <f t="shared" si="5"/>
        <v>78</v>
      </c>
      <c r="M14" s="7">
        <f t="shared" si="6"/>
        <v>1638</v>
      </c>
      <c r="N14" s="7">
        <f t="shared" si="7"/>
        <v>78</v>
      </c>
      <c r="O14" s="7">
        <f t="shared" si="8"/>
        <v>1638</v>
      </c>
      <c r="P14" s="7">
        <f t="shared" si="9"/>
        <v>58</v>
      </c>
      <c r="Q14" s="7">
        <f t="shared" si="10"/>
        <v>1218</v>
      </c>
      <c r="R14" s="7">
        <v>1</v>
      </c>
      <c r="S14" s="7">
        <f t="shared" si="11"/>
        <v>21</v>
      </c>
      <c r="T14" s="7">
        <f t="shared" si="12"/>
        <v>40</v>
      </c>
      <c r="U14" s="7">
        <f t="shared" si="13"/>
        <v>840</v>
      </c>
    </row>
    <row r="15" spans="1:21" ht="13.5">
      <c r="A15" s="2" t="s">
        <v>136</v>
      </c>
      <c r="B15">
        <f t="shared" si="0"/>
        <v>48</v>
      </c>
      <c r="C15">
        <v>20</v>
      </c>
      <c r="D15">
        <v>3</v>
      </c>
      <c r="E15">
        <v>2</v>
      </c>
      <c r="F15">
        <v>0</v>
      </c>
      <c r="G15">
        <v>0</v>
      </c>
      <c r="H15" s="7">
        <f t="shared" si="1"/>
        <v>77.33333333333333</v>
      </c>
      <c r="I15" s="7">
        <f t="shared" si="2"/>
        <v>3712</v>
      </c>
      <c r="J15" s="7">
        <f t="shared" si="3"/>
        <v>64</v>
      </c>
      <c r="K15" s="7">
        <f t="shared" si="4"/>
        <v>3072</v>
      </c>
      <c r="L15" s="7">
        <f t="shared" si="5"/>
        <v>104</v>
      </c>
      <c r="M15" s="7">
        <f t="shared" si="6"/>
        <v>4992</v>
      </c>
      <c r="N15" s="7">
        <f t="shared" si="7"/>
        <v>78</v>
      </c>
      <c r="O15" s="7">
        <f t="shared" si="8"/>
        <v>3744</v>
      </c>
      <c r="P15" s="7">
        <f t="shared" si="9"/>
        <v>77.33333333333333</v>
      </c>
      <c r="Q15" s="7">
        <f t="shared" si="10"/>
        <v>3712</v>
      </c>
      <c r="R15" s="7">
        <v>1</v>
      </c>
      <c r="S15" s="7">
        <f t="shared" si="11"/>
        <v>48</v>
      </c>
      <c r="T15" s="7">
        <f t="shared" si="12"/>
        <v>40</v>
      </c>
      <c r="U15" s="7">
        <f t="shared" si="13"/>
        <v>1920</v>
      </c>
    </row>
    <row r="16" spans="1:21" ht="13.5">
      <c r="A16" s="2" t="s">
        <v>137</v>
      </c>
      <c r="B16">
        <f t="shared" si="0"/>
        <v>31</v>
      </c>
      <c r="C16">
        <v>20</v>
      </c>
      <c r="D16">
        <v>3</v>
      </c>
      <c r="E16">
        <v>3</v>
      </c>
      <c r="F16">
        <v>0</v>
      </c>
      <c r="G16">
        <v>0</v>
      </c>
      <c r="H16" s="7">
        <f t="shared" si="1"/>
        <v>96.66666666666666</v>
      </c>
      <c r="I16" s="7">
        <f t="shared" si="2"/>
        <v>2996.6666666666665</v>
      </c>
      <c r="J16" s="7">
        <f t="shared" si="3"/>
        <v>80</v>
      </c>
      <c r="K16" s="7">
        <f t="shared" si="4"/>
        <v>2480</v>
      </c>
      <c r="L16" s="7">
        <f t="shared" si="5"/>
        <v>130</v>
      </c>
      <c r="M16" s="7">
        <f t="shared" si="6"/>
        <v>4030</v>
      </c>
      <c r="N16" s="7">
        <f t="shared" si="7"/>
        <v>78</v>
      </c>
      <c r="O16" s="7">
        <f t="shared" si="8"/>
        <v>2418</v>
      </c>
      <c r="P16" s="7">
        <f t="shared" si="9"/>
        <v>96.66666666666666</v>
      </c>
      <c r="Q16" s="7">
        <f t="shared" si="10"/>
        <v>2996.6666666666665</v>
      </c>
      <c r="R16" s="7">
        <v>1</v>
      </c>
      <c r="S16" s="7">
        <f t="shared" si="11"/>
        <v>31</v>
      </c>
      <c r="T16" s="7">
        <f t="shared" si="12"/>
        <v>40</v>
      </c>
      <c r="U16" s="7">
        <f t="shared" si="13"/>
        <v>1240</v>
      </c>
    </row>
    <row r="17" spans="1:21" ht="13.5">
      <c r="A17" s="2" t="s">
        <v>138</v>
      </c>
      <c r="B17">
        <f t="shared" si="0"/>
        <v>2</v>
      </c>
      <c r="C17">
        <v>20</v>
      </c>
      <c r="D17">
        <v>3</v>
      </c>
      <c r="E17">
        <v>4</v>
      </c>
      <c r="F17">
        <v>0</v>
      </c>
      <c r="G17">
        <v>0</v>
      </c>
      <c r="H17" s="7">
        <f t="shared" si="1"/>
        <v>116</v>
      </c>
      <c r="I17" s="7">
        <f t="shared" si="2"/>
        <v>232</v>
      </c>
      <c r="J17" s="7">
        <f t="shared" si="3"/>
        <v>96</v>
      </c>
      <c r="K17" s="7">
        <f t="shared" si="4"/>
        <v>192</v>
      </c>
      <c r="L17" s="7">
        <f t="shared" si="5"/>
        <v>156</v>
      </c>
      <c r="M17" s="7">
        <f t="shared" si="6"/>
        <v>312</v>
      </c>
      <c r="N17" s="7">
        <f t="shared" si="7"/>
        <v>78</v>
      </c>
      <c r="O17" s="7">
        <f t="shared" si="8"/>
        <v>156</v>
      </c>
      <c r="P17" s="7">
        <f t="shared" si="9"/>
        <v>116</v>
      </c>
      <c r="Q17" s="7">
        <f t="shared" si="10"/>
        <v>232</v>
      </c>
      <c r="R17" s="7">
        <v>1</v>
      </c>
      <c r="S17" s="7">
        <f t="shared" si="11"/>
        <v>2</v>
      </c>
      <c r="T17" s="7">
        <f t="shared" si="12"/>
        <v>40</v>
      </c>
      <c r="U17" s="7">
        <f t="shared" si="13"/>
        <v>80</v>
      </c>
    </row>
    <row r="18" spans="1:21" ht="13.5">
      <c r="A18" s="2" t="s">
        <v>139</v>
      </c>
      <c r="B18">
        <f t="shared" si="0"/>
        <v>8</v>
      </c>
      <c r="C18">
        <v>20</v>
      </c>
      <c r="D18">
        <v>3</v>
      </c>
      <c r="E18">
        <v>1</v>
      </c>
      <c r="F18">
        <v>0</v>
      </c>
      <c r="G18">
        <v>0</v>
      </c>
      <c r="H18" s="7">
        <f t="shared" si="1"/>
        <v>58</v>
      </c>
      <c r="I18" s="7">
        <f t="shared" si="2"/>
        <v>464</v>
      </c>
      <c r="J18" s="7">
        <f t="shared" si="3"/>
        <v>48</v>
      </c>
      <c r="K18" s="7">
        <f t="shared" si="4"/>
        <v>384</v>
      </c>
      <c r="L18" s="7">
        <f t="shared" si="5"/>
        <v>78</v>
      </c>
      <c r="M18" s="7">
        <f t="shared" si="6"/>
        <v>624</v>
      </c>
      <c r="N18" s="7">
        <f t="shared" si="7"/>
        <v>78</v>
      </c>
      <c r="O18" s="7">
        <f t="shared" si="8"/>
        <v>624</v>
      </c>
      <c r="P18" s="7">
        <f t="shared" si="9"/>
        <v>58</v>
      </c>
      <c r="Q18" s="7">
        <f t="shared" si="10"/>
        <v>464</v>
      </c>
      <c r="R18" s="7">
        <v>1</v>
      </c>
      <c r="S18" s="7">
        <f t="shared" si="11"/>
        <v>8</v>
      </c>
      <c r="T18" s="7">
        <f t="shared" si="12"/>
        <v>40</v>
      </c>
      <c r="U18" s="7">
        <f t="shared" si="13"/>
        <v>320</v>
      </c>
    </row>
    <row r="19" spans="1:21" ht="13.5">
      <c r="A19" s="2" t="s">
        <v>140</v>
      </c>
      <c r="B19">
        <f t="shared" si="0"/>
        <v>25</v>
      </c>
      <c r="C19">
        <v>20</v>
      </c>
      <c r="D19">
        <v>3</v>
      </c>
      <c r="E19">
        <v>2</v>
      </c>
      <c r="F19">
        <v>0</v>
      </c>
      <c r="G19">
        <v>0</v>
      </c>
      <c r="H19" s="7">
        <f t="shared" si="1"/>
        <v>77.33333333333333</v>
      </c>
      <c r="I19" s="7">
        <f t="shared" si="2"/>
        <v>1933.3333333333333</v>
      </c>
      <c r="J19" s="7">
        <f t="shared" si="3"/>
        <v>64</v>
      </c>
      <c r="K19" s="7">
        <f t="shared" si="4"/>
        <v>1600</v>
      </c>
      <c r="L19" s="7">
        <f t="shared" si="5"/>
        <v>104</v>
      </c>
      <c r="M19" s="7">
        <f t="shared" si="6"/>
        <v>2600</v>
      </c>
      <c r="N19" s="7">
        <f t="shared" si="7"/>
        <v>78</v>
      </c>
      <c r="O19" s="7">
        <f t="shared" si="8"/>
        <v>1950</v>
      </c>
      <c r="P19" s="7">
        <f t="shared" si="9"/>
        <v>77.33333333333333</v>
      </c>
      <c r="Q19" s="7">
        <f t="shared" si="10"/>
        <v>1933.3333333333333</v>
      </c>
      <c r="R19" s="7">
        <v>1</v>
      </c>
      <c r="S19" s="7">
        <f t="shared" si="11"/>
        <v>25</v>
      </c>
      <c r="T19" s="7">
        <f t="shared" si="12"/>
        <v>40</v>
      </c>
      <c r="U19" s="7">
        <f t="shared" si="13"/>
        <v>1000</v>
      </c>
    </row>
    <row r="20" spans="1:21" ht="13.5">
      <c r="A20" s="2" t="s">
        <v>141</v>
      </c>
      <c r="B20">
        <f t="shared" si="0"/>
        <v>4</v>
      </c>
      <c r="C20">
        <v>20</v>
      </c>
      <c r="D20">
        <v>3</v>
      </c>
      <c r="E20">
        <v>3</v>
      </c>
      <c r="F20">
        <v>0</v>
      </c>
      <c r="G20">
        <v>0</v>
      </c>
      <c r="H20" s="7">
        <f t="shared" si="1"/>
        <v>96.66666666666666</v>
      </c>
      <c r="I20" s="7">
        <f t="shared" si="2"/>
        <v>386.66666666666663</v>
      </c>
      <c r="J20" s="7">
        <f t="shared" si="3"/>
        <v>80</v>
      </c>
      <c r="K20" s="7">
        <f t="shared" si="4"/>
        <v>320</v>
      </c>
      <c r="L20" s="7">
        <f t="shared" si="5"/>
        <v>130</v>
      </c>
      <c r="M20" s="7">
        <f t="shared" si="6"/>
        <v>520</v>
      </c>
      <c r="N20" s="7">
        <f t="shared" si="7"/>
        <v>78</v>
      </c>
      <c r="O20" s="7">
        <f t="shared" si="8"/>
        <v>312</v>
      </c>
      <c r="P20" s="7">
        <f t="shared" si="9"/>
        <v>96.66666666666666</v>
      </c>
      <c r="Q20" s="7">
        <f t="shared" si="10"/>
        <v>386.66666666666663</v>
      </c>
      <c r="R20" s="7">
        <v>1</v>
      </c>
      <c r="S20" s="7">
        <f t="shared" si="11"/>
        <v>4</v>
      </c>
      <c r="T20" s="7">
        <f t="shared" si="12"/>
        <v>40</v>
      </c>
      <c r="U20" s="7">
        <f t="shared" si="13"/>
        <v>160</v>
      </c>
    </row>
    <row r="21" spans="1:21" ht="13.5">
      <c r="A21" s="2" t="s">
        <v>142</v>
      </c>
      <c r="B21">
        <f t="shared" si="0"/>
        <v>0</v>
      </c>
      <c r="C21">
        <v>20</v>
      </c>
      <c r="D21">
        <v>3</v>
      </c>
      <c r="E21">
        <v>4</v>
      </c>
      <c r="F21">
        <v>0</v>
      </c>
      <c r="G21">
        <v>0</v>
      </c>
      <c r="H21" s="7">
        <f t="shared" si="1"/>
        <v>116</v>
      </c>
      <c r="I21" s="7">
        <f t="shared" si="2"/>
        <v>0</v>
      </c>
      <c r="J21" s="7">
        <f t="shared" si="3"/>
        <v>96</v>
      </c>
      <c r="K21" s="7">
        <f t="shared" si="4"/>
        <v>0</v>
      </c>
      <c r="L21" s="7">
        <f t="shared" si="5"/>
        <v>156</v>
      </c>
      <c r="M21" s="7">
        <f t="shared" si="6"/>
        <v>0</v>
      </c>
      <c r="N21" s="7">
        <f t="shared" si="7"/>
        <v>78</v>
      </c>
      <c r="O21" s="7">
        <f t="shared" si="8"/>
        <v>0</v>
      </c>
      <c r="P21" s="7">
        <f t="shared" si="9"/>
        <v>116</v>
      </c>
      <c r="Q21" s="7">
        <f t="shared" si="10"/>
        <v>0</v>
      </c>
      <c r="R21" s="7">
        <v>1</v>
      </c>
      <c r="S21" s="7">
        <f t="shared" si="11"/>
        <v>0</v>
      </c>
      <c r="T21" s="7">
        <f t="shared" si="12"/>
        <v>40</v>
      </c>
      <c r="U21" s="7">
        <f t="shared" si="13"/>
        <v>0</v>
      </c>
    </row>
    <row r="22" spans="1:21" ht="13.5">
      <c r="A22" s="2" t="s">
        <v>143</v>
      </c>
      <c r="B22">
        <f t="shared" si="0"/>
        <v>5</v>
      </c>
      <c r="C22">
        <v>30</v>
      </c>
      <c r="D22">
        <v>4</v>
      </c>
      <c r="E22">
        <v>1</v>
      </c>
      <c r="F22">
        <v>0</v>
      </c>
      <c r="G22">
        <v>0</v>
      </c>
      <c r="H22" s="7">
        <f t="shared" si="1"/>
        <v>68</v>
      </c>
      <c r="I22" s="7">
        <f t="shared" si="2"/>
        <v>340</v>
      </c>
      <c r="J22" s="7">
        <f t="shared" si="3"/>
        <v>53</v>
      </c>
      <c r="K22" s="7">
        <f t="shared" si="4"/>
        <v>265</v>
      </c>
      <c r="L22" s="7">
        <f t="shared" si="5"/>
        <v>98</v>
      </c>
      <c r="M22" s="7">
        <f t="shared" si="6"/>
        <v>490</v>
      </c>
      <c r="N22" s="7">
        <f t="shared" si="7"/>
        <v>98</v>
      </c>
      <c r="O22" s="7">
        <f t="shared" si="8"/>
        <v>490</v>
      </c>
      <c r="P22" s="7">
        <f t="shared" si="9"/>
        <v>68</v>
      </c>
      <c r="Q22" s="7">
        <f t="shared" si="10"/>
        <v>340</v>
      </c>
      <c r="R22" s="7">
        <v>1</v>
      </c>
      <c r="S22" s="7">
        <f t="shared" si="11"/>
        <v>5</v>
      </c>
      <c r="T22" s="7">
        <f t="shared" si="12"/>
        <v>60</v>
      </c>
      <c r="U22" s="7">
        <f t="shared" si="13"/>
        <v>300</v>
      </c>
    </row>
    <row r="23" spans="1:21" ht="13.5">
      <c r="A23" s="2" t="s">
        <v>144</v>
      </c>
      <c r="B23">
        <f t="shared" si="0"/>
        <v>17</v>
      </c>
      <c r="C23">
        <v>23</v>
      </c>
      <c r="D23">
        <v>5</v>
      </c>
      <c r="E23">
        <v>1</v>
      </c>
      <c r="F23">
        <v>0</v>
      </c>
      <c r="G23">
        <v>0</v>
      </c>
      <c r="H23" s="7">
        <f t="shared" si="1"/>
        <v>61</v>
      </c>
      <c r="I23" s="7">
        <f t="shared" si="2"/>
        <v>1037</v>
      </c>
      <c r="J23" s="7">
        <f t="shared" si="3"/>
        <v>49.5</v>
      </c>
      <c r="K23" s="7">
        <f t="shared" si="4"/>
        <v>841.5</v>
      </c>
      <c r="L23" s="7">
        <f t="shared" si="5"/>
        <v>84</v>
      </c>
      <c r="M23" s="7">
        <f t="shared" si="6"/>
        <v>1428</v>
      </c>
      <c r="N23" s="7">
        <f t="shared" si="7"/>
        <v>84</v>
      </c>
      <c r="O23" s="7">
        <f t="shared" si="8"/>
        <v>1428</v>
      </c>
      <c r="P23" s="7">
        <f t="shared" si="9"/>
        <v>61</v>
      </c>
      <c r="Q23" s="7">
        <f t="shared" si="10"/>
        <v>1037</v>
      </c>
      <c r="R23" s="7">
        <v>1</v>
      </c>
      <c r="S23" s="7">
        <f t="shared" si="11"/>
        <v>17</v>
      </c>
      <c r="T23" s="7">
        <f t="shared" si="12"/>
        <v>46</v>
      </c>
      <c r="U23" s="7">
        <f t="shared" si="13"/>
        <v>782</v>
      </c>
    </row>
    <row r="24" spans="1:21" ht="13.5">
      <c r="A24" s="2" t="s">
        <v>145</v>
      </c>
      <c r="B24">
        <f t="shared" si="0"/>
        <v>10</v>
      </c>
      <c r="C24">
        <v>21</v>
      </c>
      <c r="D24">
        <v>6</v>
      </c>
      <c r="E24">
        <v>1</v>
      </c>
      <c r="F24">
        <v>0</v>
      </c>
      <c r="G24">
        <v>0</v>
      </c>
      <c r="H24" s="7">
        <f t="shared" si="1"/>
        <v>59</v>
      </c>
      <c r="I24" s="7">
        <f t="shared" si="2"/>
        <v>590</v>
      </c>
      <c r="J24" s="7">
        <f t="shared" si="3"/>
        <v>48.5</v>
      </c>
      <c r="K24" s="7">
        <f t="shared" si="4"/>
        <v>485</v>
      </c>
      <c r="L24" s="7">
        <f t="shared" si="5"/>
        <v>80</v>
      </c>
      <c r="M24" s="7">
        <f t="shared" si="6"/>
        <v>800</v>
      </c>
      <c r="N24" s="7">
        <f t="shared" si="7"/>
        <v>80</v>
      </c>
      <c r="O24" s="7">
        <f t="shared" si="8"/>
        <v>800</v>
      </c>
      <c r="P24" s="7">
        <f t="shared" si="9"/>
        <v>59</v>
      </c>
      <c r="Q24" s="7">
        <f t="shared" si="10"/>
        <v>590</v>
      </c>
      <c r="R24" s="7">
        <v>1</v>
      </c>
      <c r="S24" s="7">
        <f t="shared" si="11"/>
        <v>10</v>
      </c>
      <c r="T24" s="7">
        <f t="shared" si="12"/>
        <v>42</v>
      </c>
      <c r="U24" s="7">
        <f t="shared" si="13"/>
        <v>420</v>
      </c>
    </row>
    <row r="25" spans="1:21" ht="13.5">
      <c r="A25" s="2" t="s">
        <v>146</v>
      </c>
      <c r="B25">
        <f t="shared" si="0"/>
        <v>7</v>
      </c>
      <c r="C25">
        <v>21</v>
      </c>
      <c r="D25">
        <v>6</v>
      </c>
      <c r="E25">
        <v>2</v>
      </c>
      <c r="F25">
        <v>0</v>
      </c>
      <c r="G25">
        <v>0</v>
      </c>
      <c r="H25" s="7">
        <f t="shared" si="1"/>
        <v>78.66666666666666</v>
      </c>
      <c r="I25" s="7">
        <f t="shared" si="2"/>
        <v>550.6666666666666</v>
      </c>
      <c r="J25" s="7">
        <f t="shared" si="3"/>
        <v>64.66666666666666</v>
      </c>
      <c r="K25" s="7">
        <f t="shared" si="4"/>
        <v>452.66666666666663</v>
      </c>
      <c r="L25" s="7">
        <f t="shared" si="5"/>
        <v>106.66666666666666</v>
      </c>
      <c r="M25" s="7">
        <f t="shared" si="6"/>
        <v>746.6666666666666</v>
      </c>
      <c r="N25" s="7">
        <f t="shared" si="7"/>
        <v>80</v>
      </c>
      <c r="O25" s="7">
        <f t="shared" si="8"/>
        <v>560</v>
      </c>
      <c r="P25" s="7">
        <f t="shared" si="9"/>
        <v>78.66666666666666</v>
      </c>
      <c r="Q25" s="7">
        <f t="shared" si="10"/>
        <v>550.6666666666666</v>
      </c>
      <c r="R25" s="7">
        <v>1</v>
      </c>
      <c r="S25" s="7">
        <f t="shared" si="11"/>
        <v>7</v>
      </c>
      <c r="T25" s="7">
        <f t="shared" si="12"/>
        <v>42</v>
      </c>
      <c r="U25" s="7">
        <f t="shared" si="13"/>
        <v>294</v>
      </c>
    </row>
    <row r="26" spans="1:21" ht="13.5">
      <c r="A26" s="2" t="s">
        <v>147</v>
      </c>
      <c r="B26">
        <f t="shared" si="0"/>
        <v>4</v>
      </c>
      <c r="C26">
        <v>21</v>
      </c>
      <c r="D26">
        <v>6</v>
      </c>
      <c r="E26">
        <v>3</v>
      </c>
      <c r="F26">
        <v>0</v>
      </c>
      <c r="G26">
        <v>0</v>
      </c>
      <c r="H26" s="7">
        <f t="shared" si="1"/>
        <v>98.33333333333333</v>
      </c>
      <c r="I26" s="7">
        <f t="shared" si="2"/>
        <v>393.3333333333333</v>
      </c>
      <c r="J26" s="7">
        <f t="shared" si="3"/>
        <v>80.83333333333333</v>
      </c>
      <c r="K26" s="7">
        <f t="shared" si="4"/>
        <v>323.3333333333333</v>
      </c>
      <c r="L26" s="7">
        <f t="shared" si="5"/>
        <v>133.33333333333331</v>
      </c>
      <c r="M26" s="7">
        <f t="shared" si="6"/>
        <v>533.3333333333333</v>
      </c>
      <c r="N26" s="7">
        <f t="shared" si="7"/>
        <v>80</v>
      </c>
      <c r="O26" s="7">
        <f t="shared" si="8"/>
        <v>320</v>
      </c>
      <c r="P26" s="7">
        <f t="shared" si="9"/>
        <v>98.33333333333333</v>
      </c>
      <c r="Q26" s="7">
        <f t="shared" si="10"/>
        <v>393.3333333333333</v>
      </c>
      <c r="R26" s="7">
        <v>1</v>
      </c>
      <c r="S26" s="7">
        <f t="shared" si="11"/>
        <v>4</v>
      </c>
      <c r="T26" s="7">
        <f t="shared" si="12"/>
        <v>42</v>
      </c>
      <c r="U26" s="7">
        <f t="shared" si="13"/>
        <v>168</v>
      </c>
    </row>
    <row r="27" spans="1:21" ht="13.5">
      <c r="A27" s="2" t="s">
        <v>148</v>
      </c>
      <c r="B27">
        <f t="shared" si="0"/>
        <v>0</v>
      </c>
      <c r="C27">
        <v>21</v>
      </c>
      <c r="D27">
        <v>6</v>
      </c>
      <c r="E27">
        <v>1</v>
      </c>
      <c r="F27">
        <v>0</v>
      </c>
      <c r="G27">
        <v>0</v>
      </c>
      <c r="H27" s="7">
        <f t="shared" si="1"/>
        <v>59</v>
      </c>
      <c r="I27" s="7">
        <f t="shared" si="2"/>
        <v>0</v>
      </c>
      <c r="J27" s="7">
        <f t="shared" si="3"/>
        <v>48.5</v>
      </c>
      <c r="K27" s="7">
        <f t="shared" si="4"/>
        <v>0</v>
      </c>
      <c r="L27" s="7">
        <f t="shared" si="5"/>
        <v>80</v>
      </c>
      <c r="M27" s="7">
        <f t="shared" si="6"/>
        <v>0</v>
      </c>
      <c r="N27" s="7">
        <f t="shared" si="7"/>
        <v>80</v>
      </c>
      <c r="O27" s="7">
        <f t="shared" si="8"/>
        <v>0</v>
      </c>
      <c r="P27" s="7">
        <f t="shared" si="9"/>
        <v>59</v>
      </c>
      <c r="Q27" s="7">
        <f t="shared" si="10"/>
        <v>0</v>
      </c>
      <c r="R27" s="7">
        <v>1</v>
      </c>
      <c r="S27" s="7">
        <f t="shared" si="11"/>
        <v>0</v>
      </c>
      <c r="T27" s="7">
        <f t="shared" si="12"/>
        <v>42</v>
      </c>
      <c r="U27" s="7">
        <f t="shared" si="13"/>
        <v>0</v>
      </c>
    </row>
    <row r="28" spans="1:21" ht="13.5">
      <c r="A28" s="2" t="s">
        <v>149</v>
      </c>
      <c r="B28">
        <f t="shared" si="0"/>
        <v>0</v>
      </c>
      <c r="C28">
        <v>21</v>
      </c>
      <c r="D28">
        <v>6</v>
      </c>
      <c r="E28">
        <v>2</v>
      </c>
      <c r="F28">
        <v>0</v>
      </c>
      <c r="G28">
        <v>0</v>
      </c>
      <c r="H28" s="7">
        <f t="shared" si="1"/>
        <v>78.66666666666666</v>
      </c>
      <c r="I28" s="7">
        <f t="shared" si="2"/>
        <v>0</v>
      </c>
      <c r="J28" s="7">
        <f t="shared" si="3"/>
        <v>64.66666666666666</v>
      </c>
      <c r="K28" s="7">
        <f t="shared" si="4"/>
        <v>0</v>
      </c>
      <c r="L28" s="7">
        <f t="shared" si="5"/>
        <v>106.66666666666666</v>
      </c>
      <c r="M28" s="7">
        <f t="shared" si="6"/>
        <v>0</v>
      </c>
      <c r="N28" s="7">
        <f t="shared" si="7"/>
        <v>80</v>
      </c>
      <c r="O28" s="7">
        <f t="shared" si="8"/>
        <v>0</v>
      </c>
      <c r="P28" s="7">
        <f t="shared" si="9"/>
        <v>78.66666666666666</v>
      </c>
      <c r="Q28" s="7">
        <f t="shared" si="10"/>
        <v>0</v>
      </c>
      <c r="R28" s="7">
        <v>1</v>
      </c>
      <c r="S28" s="7">
        <f t="shared" si="11"/>
        <v>0</v>
      </c>
      <c r="T28" s="7">
        <f t="shared" si="12"/>
        <v>42</v>
      </c>
      <c r="U28" s="7">
        <f t="shared" si="13"/>
        <v>0</v>
      </c>
    </row>
    <row r="29" spans="1:21" ht="13.5">
      <c r="A29" s="2" t="s">
        <v>150</v>
      </c>
      <c r="B29">
        <f t="shared" si="0"/>
        <v>0</v>
      </c>
      <c r="C29">
        <v>21</v>
      </c>
      <c r="D29">
        <v>6</v>
      </c>
      <c r="E29">
        <v>3</v>
      </c>
      <c r="F29">
        <v>0</v>
      </c>
      <c r="G29">
        <v>0</v>
      </c>
      <c r="H29" s="7">
        <f t="shared" si="1"/>
        <v>98.33333333333333</v>
      </c>
      <c r="I29" s="7">
        <f t="shared" si="2"/>
        <v>0</v>
      </c>
      <c r="J29" s="7">
        <f t="shared" si="3"/>
        <v>80.83333333333333</v>
      </c>
      <c r="K29" s="7">
        <f t="shared" si="4"/>
        <v>0</v>
      </c>
      <c r="L29" s="7">
        <f t="shared" si="5"/>
        <v>133.33333333333331</v>
      </c>
      <c r="M29" s="7">
        <f t="shared" si="6"/>
        <v>0</v>
      </c>
      <c r="N29" s="7">
        <f t="shared" si="7"/>
        <v>80</v>
      </c>
      <c r="O29" s="7">
        <f t="shared" si="8"/>
        <v>0</v>
      </c>
      <c r="P29" s="7">
        <f t="shared" si="9"/>
        <v>98.33333333333333</v>
      </c>
      <c r="Q29" s="7">
        <f t="shared" si="10"/>
        <v>0</v>
      </c>
      <c r="R29" s="7">
        <v>1</v>
      </c>
      <c r="S29" s="7">
        <f t="shared" si="11"/>
        <v>0</v>
      </c>
      <c r="T29" s="7">
        <f t="shared" si="12"/>
        <v>42</v>
      </c>
      <c r="U29" s="7">
        <f t="shared" si="13"/>
        <v>0</v>
      </c>
    </row>
    <row r="30" spans="1:21" ht="13.5">
      <c r="A30" s="2" t="s">
        <v>151</v>
      </c>
      <c r="B30">
        <f t="shared" si="0"/>
        <v>3</v>
      </c>
      <c r="C30">
        <v>21</v>
      </c>
      <c r="D30">
        <v>6</v>
      </c>
      <c r="E30">
        <v>4</v>
      </c>
      <c r="F30">
        <v>0</v>
      </c>
      <c r="G30">
        <v>0</v>
      </c>
      <c r="H30" s="7">
        <f t="shared" si="1"/>
        <v>118</v>
      </c>
      <c r="I30" s="7">
        <f t="shared" si="2"/>
        <v>354</v>
      </c>
      <c r="J30" s="7">
        <f t="shared" si="3"/>
        <v>97</v>
      </c>
      <c r="K30" s="7">
        <f t="shared" si="4"/>
        <v>291</v>
      </c>
      <c r="L30" s="7">
        <f t="shared" si="5"/>
        <v>160</v>
      </c>
      <c r="M30" s="7">
        <f t="shared" si="6"/>
        <v>480</v>
      </c>
      <c r="N30" s="7">
        <f t="shared" si="7"/>
        <v>80</v>
      </c>
      <c r="O30" s="7">
        <f t="shared" si="8"/>
        <v>240</v>
      </c>
      <c r="P30" s="7">
        <f t="shared" si="9"/>
        <v>118</v>
      </c>
      <c r="Q30" s="7">
        <f t="shared" si="10"/>
        <v>354</v>
      </c>
      <c r="R30" s="7">
        <v>1</v>
      </c>
      <c r="S30" s="7">
        <f t="shared" si="11"/>
        <v>3</v>
      </c>
      <c r="T30" s="7">
        <f t="shared" si="12"/>
        <v>42</v>
      </c>
      <c r="U30" s="7">
        <f t="shared" si="13"/>
        <v>126</v>
      </c>
    </row>
    <row r="31" spans="1:21" ht="13.5">
      <c r="A31" s="2" t="s">
        <v>152</v>
      </c>
      <c r="B31">
        <f t="shared" si="0"/>
        <v>33</v>
      </c>
      <c r="C31">
        <v>21</v>
      </c>
      <c r="D31">
        <v>7</v>
      </c>
      <c r="E31">
        <v>1</v>
      </c>
      <c r="F31">
        <v>0</v>
      </c>
      <c r="G31">
        <v>0</v>
      </c>
      <c r="H31" s="7">
        <f t="shared" si="1"/>
        <v>59</v>
      </c>
      <c r="I31" s="7">
        <f t="shared" si="2"/>
        <v>1947</v>
      </c>
      <c r="J31" s="7">
        <f t="shared" si="3"/>
        <v>48.5</v>
      </c>
      <c r="K31" s="7">
        <f t="shared" si="4"/>
        <v>1600.5</v>
      </c>
      <c r="L31" s="7">
        <f t="shared" si="5"/>
        <v>80</v>
      </c>
      <c r="M31" s="7">
        <f t="shared" si="6"/>
        <v>2640</v>
      </c>
      <c r="N31" s="7">
        <f t="shared" si="7"/>
        <v>80</v>
      </c>
      <c r="O31" s="7">
        <f t="shared" si="8"/>
        <v>2640</v>
      </c>
      <c r="P31" s="7">
        <f t="shared" si="9"/>
        <v>59</v>
      </c>
      <c r="Q31" s="7">
        <f t="shared" si="10"/>
        <v>1947</v>
      </c>
      <c r="R31" s="7">
        <v>1</v>
      </c>
      <c r="S31" s="7">
        <f t="shared" si="11"/>
        <v>33</v>
      </c>
      <c r="T31" s="7">
        <f t="shared" si="12"/>
        <v>42</v>
      </c>
      <c r="U31" s="7">
        <f t="shared" si="13"/>
        <v>1386</v>
      </c>
    </row>
    <row r="32" spans="1:21" ht="13.5">
      <c r="A32" s="2" t="s">
        <v>153</v>
      </c>
      <c r="B32">
        <f t="shared" si="0"/>
        <v>5</v>
      </c>
      <c r="C32">
        <v>34</v>
      </c>
      <c r="D32">
        <v>8</v>
      </c>
      <c r="E32">
        <v>1</v>
      </c>
      <c r="F32">
        <v>0</v>
      </c>
      <c r="G32">
        <v>0</v>
      </c>
      <c r="H32" s="7">
        <f t="shared" si="1"/>
        <v>72</v>
      </c>
      <c r="I32" s="7">
        <f t="shared" si="2"/>
        <v>360</v>
      </c>
      <c r="J32" s="7">
        <f t="shared" si="3"/>
        <v>55</v>
      </c>
      <c r="K32" s="7">
        <f t="shared" si="4"/>
        <v>275</v>
      </c>
      <c r="L32" s="7">
        <f t="shared" si="5"/>
        <v>106</v>
      </c>
      <c r="M32" s="7">
        <f t="shared" si="6"/>
        <v>530</v>
      </c>
      <c r="N32" s="7">
        <f t="shared" si="7"/>
        <v>106</v>
      </c>
      <c r="O32" s="7">
        <f t="shared" si="8"/>
        <v>530</v>
      </c>
      <c r="P32" s="7">
        <f t="shared" si="9"/>
        <v>72</v>
      </c>
      <c r="Q32" s="7">
        <f t="shared" si="10"/>
        <v>360</v>
      </c>
      <c r="R32" s="7">
        <v>1</v>
      </c>
      <c r="S32" s="7">
        <f t="shared" si="11"/>
        <v>5</v>
      </c>
      <c r="T32" s="7">
        <f t="shared" si="12"/>
        <v>68</v>
      </c>
      <c r="U32" s="7">
        <f t="shared" si="13"/>
        <v>340</v>
      </c>
    </row>
    <row r="33" spans="1:21" ht="13.5">
      <c r="A33" s="3" t="s">
        <v>177</v>
      </c>
      <c r="B33">
        <f t="shared" si="0"/>
        <v>0</v>
      </c>
      <c r="C33">
        <v>41</v>
      </c>
      <c r="D33">
        <v>9</v>
      </c>
      <c r="E33">
        <v>1</v>
      </c>
      <c r="F33">
        <v>0</v>
      </c>
      <c r="G33">
        <v>0</v>
      </c>
      <c r="H33" s="7">
        <f t="shared" si="1"/>
        <v>79</v>
      </c>
      <c r="I33" s="7">
        <f t="shared" si="2"/>
        <v>0</v>
      </c>
      <c r="J33" s="7">
        <f t="shared" si="3"/>
        <v>58.5</v>
      </c>
      <c r="K33" s="7">
        <f t="shared" si="4"/>
        <v>0</v>
      </c>
      <c r="L33" s="7">
        <f t="shared" si="5"/>
        <v>120</v>
      </c>
      <c r="M33" s="7">
        <f t="shared" si="6"/>
        <v>0</v>
      </c>
      <c r="N33" s="7">
        <f t="shared" si="7"/>
        <v>120</v>
      </c>
      <c r="O33" s="7">
        <f t="shared" si="8"/>
        <v>0</v>
      </c>
      <c r="P33" s="7">
        <f t="shared" si="9"/>
        <v>79</v>
      </c>
      <c r="Q33" s="7">
        <f t="shared" si="10"/>
        <v>0</v>
      </c>
      <c r="R33" s="7">
        <v>1</v>
      </c>
      <c r="S33" s="7">
        <f t="shared" si="11"/>
        <v>0</v>
      </c>
      <c r="T33" s="7">
        <f t="shared" si="12"/>
        <v>82</v>
      </c>
      <c r="U33" s="7">
        <f t="shared" si="13"/>
        <v>0</v>
      </c>
    </row>
    <row r="34" spans="1:21" ht="13.5">
      <c r="A34" s="3" t="s">
        <v>190</v>
      </c>
      <c r="B34">
        <f t="shared" si="0"/>
        <v>0</v>
      </c>
      <c r="C34">
        <v>41</v>
      </c>
      <c r="D34">
        <v>9</v>
      </c>
      <c r="E34">
        <v>2</v>
      </c>
      <c r="F34">
        <v>0</v>
      </c>
      <c r="G34">
        <v>0</v>
      </c>
      <c r="H34" s="7">
        <f t="shared" si="1"/>
        <v>105.33333333333333</v>
      </c>
      <c r="I34" s="7">
        <f t="shared" si="2"/>
        <v>0</v>
      </c>
      <c r="J34" s="7">
        <f t="shared" si="3"/>
        <v>78</v>
      </c>
      <c r="K34" s="7">
        <f t="shared" si="4"/>
        <v>0</v>
      </c>
      <c r="L34" s="7">
        <f t="shared" si="5"/>
        <v>160</v>
      </c>
      <c r="M34" s="7">
        <f t="shared" si="6"/>
        <v>0</v>
      </c>
      <c r="N34" s="7">
        <f t="shared" si="7"/>
        <v>120</v>
      </c>
      <c r="O34" s="7">
        <f t="shared" si="8"/>
        <v>0</v>
      </c>
      <c r="P34" s="7">
        <f t="shared" si="9"/>
        <v>105.33333333333333</v>
      </c>
      <c r="Q34" s="7">
        <f t="shared" si="10"/>
        <v>0</v>
      </c>
      <c r="R34" s="7">
        <v>1</v>
      </c>
      <c r="S34" s="7">
        <f t="shared" si="11"/>
        <v>0</v>
      </c>
      <c r="T34" s="7">
        <f t="shared" si="12"/>
        <v>82</v>
      </c>
      <c r="U34" s="7">
        <f t="shared" si="13"/>
        <v>0</v>
      </c>
    </row>
    <row r="35" spans="1:21" ht="13.5">
      <c r="A35" s="3" t="s">
        <v>191</v>
      </c>
      <c r="B35">
        <f t="shared" si="0"/>
        <v>0</v>
      </c>
      <c r="C35">
        <v>41</v>
      </c>
      <c r="D35">
        <v>9</v>
      </c>
      <c r="E35">
        <v>3</v>
      </c>
      <c r="F35">
        <v>0</v>
      </c>
      <c r="G35">
        <v>0</v>
      </c>
      <c r="H35" s="7">
        <f t="shared" si="1"/>
        <v>131.66666666666666</v>
      </c>
      <c r="I35" s="7">
        <f t="shared" si="2"/>
        <v>0</v>
      </c>
      <c r="J35" s="7">
        <f t="shared" si="3"/>
        <v>97.49999999999999</v>
      </c>
      <c r="K35" s="7">
        <f t="shared" si="4"/>
        <v>0</v>
      </c>
      <c r="L35" s="7">
        <f t="shared" si="5"/>
        <v>199.99999999999997</v>
      </c>
      <c r="M35" s="7">
        <f t="shared" si="6"/>
        <v>0</v>
      </c>
      <c r="N35" s="7">
        <f t="shared" si="7"/>
        <v>120</v>
      </c>
      <c r="O35" s="7">
        <f t="shared" si="8"/>
        <v>0</v>
      </c>
      <c r="P35" s="7">
        <f t="shared" si="9"/>
        <v>131.66666666666666</v>
      </c>
      <c r="Q35" s="7">
        <f t="shared" si="10"/>
        <v>0</v>
      </c>
      <c r="R35" s="7">
        <v>1</v>
      </c>
      <c r="S35" s="7">
        <f t="shared" si="11"/>
        <v>0</v>
      </c>
      <c r="T35" s="7">
        <f t="shared" si="12"/>
        <v>82</v>
      </c>
      <c r="U35" s="7">
        <f t="shared" si="13"/>
        <v>0</v>
      </c>
    </row>
    <row r="36" spans="1:21" ht="13.5">
      <c r="A36" s="3" t="s">
        <v>192</v>
      </c>
      <c r="B36">
        <f t="shared" si="0"/>
        <v>0</v>
      </c>
      <c r="C36">
        <v>41</v>
      </c>
      <c r="D36">
        <v>9</v>
      </c>
      <c r="E36">
        <v>4</v>
      </c>
      <c r="F36">
        <v>0</v>
      </c>
      <c r="G36">
        <v>0</v>
      </c>
      <c r="H36" s="7">
        <f t="shared" si="1"/>
        <v>158</v>
      </c>
      <c r="I36" s="7">
        <f t="shared" si="2"/>
        <v>0</v>
      </c>
      <c r="J36" s="7">
        <f t="shared" si="3"/>
        <v>117</v>
      </c>
      <c r="K36" s="7">
        <f t="shared" si="4"/>
        <v>0</v>
      </c>
      <c r="L36" s="7">
        <f t="shared" si="5"/>
        <v>240</v>
      </c>
      <c r="M36" s="7">
        <f t="shared" si="6"/>
        <v>0</v>
      </c>
      <c r="N36" s="7">
        <f t="shared" si="7"/>
        <v>120</v>
      </c>
      <c r="O36" s="7">
        <f t="shared" si="8"/>
        <v>0</v>
      </c>
      <c r="P36" s="7">
        <f t="shared" si="9"/>
        <v>158</v>
      </c>
      <c r="Q36" s="7">
        <f t="shared" si="10"/>
        <v>0</v>
      </c>
      <c r="R36" s="7">
        <v>1</v>
      </c>
      <c r="S36" s="7">
        <f t="shared" si="11"/>
        <v>0</v>
      </c>
      <c r="T36" s="7">
        <f t="shared" si="12"/>
        <v>82</v>
      </c>
      <c r="U36" s="7">
        <f t="shared" si="13"/>
        <v>0</v>
      </c>
    </row>
    <row r="37" spans="1:21" ht="13.5">
      <c r="A37" s="3" t="s">
        <v>193</v>
      </c>
      <c r="B37">
        <f t="shared" si="0"/>
        <v>0</v>
      </c>
      <c r="C37">
        <v>41</v>
      </c>
      <c r="D37">
        <v>9</v>
      </c>
      <c r="E37">
        <v>1</v>
      </c>
      <c r="F37">
        <v>0</v>
      </c>
      <c r="G37">
        <v>0</v>
      </c>
      <c r="H37" s="7">
        <f t="shared" si="1"/>
        <v>79</v>
      </c>
      <c r="I37" s="7">
        <f t="shared" si="2"/>
        <v>0</v>
      </c>
      <c r="J37" s="7">
        <f t="shared" si="3"/>
        <v>58.5</v>
      </c>
      <c r="K37" s="7">
        <f t="shared" si="4"/>
        <v>0</v>
      </c>
      <c r="L37" s="7">
        <f t="shared" si="5"/>
        <v>120</v>
      </c>
      <c r="M37" s="7">
        <f t="shared" si="6"/>
        <v>0</v>
      </c>
      <c r="N37" s="7">
        <f t="shared" si="7"/>
        <v>120</v>
      </c>
      <c r="O37" s="7">
        <f t="shared" si="8"/>
        <v>0</v>
      </c>
      <c r="P37" s="7">
        <f t="shared" si="9"/>
        <v>79</v>
      </c>
      <c r="Q37" s="7">
        <f t="shared" si="10"/>
        <v>0</v>
      </c>
      <c r="R37" s="7">
        <v>1</v>
      </c>
      <c r="S37" s="7">
        <f t="shared" si="11"/>
        <v>0</v>
      </c>
      <c r="T37" s="7">
        <f t="shared" si="12"/>
        <v>82</v>
      </c>
      <c r="U37" s="7">
        <f t="shared" si="13"/>
        <v>0</v>
      </c>
    </row>
    <row r="38" spans="1:21" ht="13.5">
      <c r="A38" s="3" t="s">
        <v>194</v>
      </c>
      <c r="B38">
        <f t="shared" si="0"/>
        <v>0</v>
      </c>
      <c r="C38">
        <v>41</v>
      </c>
      <c r="D38">
        <v>9</v>
      </c>
      <c r="E38">
        <v>2</v>
      </c>
      <c r="F38">
        <v>0</v>
      </c>
      <c r="G38">
        <v>0</v>
      </c>
      <c r="H38" s="7">
        <f t="shared" si="1"/>
        <v>105.33333333333333</v>
      </c>
      <c r="I38" s="7">
        <f t="shared" si="2"/>
        <v>0</v>
      </c>
      <c r="J38" s="7">
        <f t="shared" si="3"/>
        <v>78</v>
      </c>
      <c r="K38" s="7">
        <f t="shared" si="4"/>
        <v>0</v>
      </c>
      <c r="L38" s="7">
        <f t="shared" si="5"/>
        <v>160</v>
      </c>
      <c r="M38" s="7">
        <f t="shared" si="6"/>
        <v>0</v>
      </c>
      <c r="N38" s="7">
        <f t="shared" si="7"/>
        <v>120</v>
      </c>
      <c r="O38" s="7">
        <f t="shared" si="8"/>
        <v>0</v>
      </c>
      <c r="P38" s="7">
        <f t="shared" si="9"/>
        <v>105.33333333333333</v>
      </c>
      <c r="Q38" s="7">
        <f t="shared" si="10"/>
        <v>0</v>
      </c>
      <c r="R38" s="7">
        <v>1</v>
      </c>
      <c r="S38" s="7">
        <f t="shared" si="11"/>
        <v>0</v>
      </c>
      <c r="T38" s="7">
        <f t="shared" si="12"/>
        <v>82</v>
      </c>
      <c r="U38" s="7">
        <f t="shared" si="13"/>
        <v>0</v>
      </c>
    </row>
    <row r="39" spans="1:21" ht="13.5">
      <c r="A39" s="3" t="s">
        <v>195</v>
      </c>
      <c r="B39">
        <f t="shared" si="0"/>
        <v>0</v>
      </c>
      <c r="C39">
        <v>41</v>
      </c>
      <c r="D39">
        <v>9</v>
      </c>
      <c r="E39">
        <v>3</v>
      </c>
      <c r="F39">
        <v>0</v>
      </c>
      <c r="G39">
        <v>0</v>
      </c>
      <c r="H39" s="7">
        <f t="shared" si="1"/>
        <v>131.66666666666666</v>
      </c>
      <c r="I39" s="7">
        <f t="shared" si="2"/>
        <v>0</v>
      </c>
      <c r="J39" s="7">
        <f t="shared" si="3"/>
        <v>97.49999999999999</v>
      </c>
      <c r="K39" s="7">
        <f t="shared" si="4"/>
        <v>0</v>
      </c>
      <c r="L39" s="7">
        <f t="shared" si="5"/>
        <v>199.99999999999997</v>
      </c>
      <c r="M39" s="7">
        <f t="shared" si="6"/>
        <v>0</v>
      </c>
      <c r="N39" s="7">
        <f t="shared" si="7"/>
        <v>120</v>
      </c>
      <c r="O39" s="7">
        <f t="shared" si="8"/>
        <v>0</v>
      </c>
      <c r="P39" s="7">
        <f t="shared" si="9"/>
        <v>131.66666666666666</v>
      </c>
      <c r="Q39" s="7">
        <f t="shared" si="10"/>
        <v>0</v>
      </c>
      <c r="R39" s="7">
        <v>1</v>
      </c>
      <c r="S39" s="7">
        <f t="shared" si="11"/>
        <v>0</v>
      </c>
      <c r="T39" s="7">
        <f t="shared" si="12"/>
        <v>82</v>
      </c>
      <c r="U39" s="7">
        <f t="shared" si="13"/>
        <v>0</v>
      </c>
    </row>
    <row r="40" spans="1:21" ht="13.5">
      <c r="A40" s="3" t="s">
        <v>188</v>
      </c>
      <c r="B40">
        <f t="shared" si="0"/>
        <v>0</v>
      </c>
      <c r="C40">
        <v>41</v>
      </c>
      <c r="D40">
        <v>9</v>
      </c>
      <c r="E40">
        <v>4</v>
      </c>
      <c r="F40">
        <v>0</v>
      </c>
      <c r="G40">
        <v>0</v>
      </c>
      <c r="H40" s="7">
        <f t="shared" si="1"/>
        <v>158</v>
      </c>
      <c r="I40" s="7">
        <f t="shared" si="2"/>
        <v>0</v>
      </c>
      <c r="J40" s="7">
        <f t="shared" si="3"/>
        <v>117</v>
      </c>
      <c r="K40" s="7">
        <f t="shared" si="4"/>
        <v>0</v>
      </c>
      <c r="L40" s="7">
        <f t="shared" si="5"/>
        <v>240</v>
      </c>
      <c r="M40" s="7">
        <f t="shared" si="6"/>
        <v>0</v>
      </c>
      <c r="N40" s="7">
        <f t="shared" si="7"/>
        <v>120</v>
      </c>
      <c r="O40" s="7">
        <f t="shared" si="8"/>
        <v>0</v>
      </c>
      <c r="P40" s="7">
        <f t="shared" si="9"/>
        <v>158</v>
      </c>
      <c r="Q40" s="7">
        <f t="shared" si="10"/>
        <v>0</v>
      </c>
      <c r="R40" s="7">
        <v>1</v>
      </c>
      <c r="S40" s="7">
        <f t="shared" si="11"/>
        <v>0</v>
      </c>
      <c r="T40" s="7">
        <f t="shared" si="12"/>
        <v>82</v>
      </c>
      <c r="U40" s="7">
        <f t="shared" si="13"/>
        <v>0</v>
      </c>
    </row>
    <row r="41" spans="1:21" ht="13.5">
      <c r="A41" s="2" t="s">
        <v>71</v>
      </c>
      <c r="B41">
        <f t="shared" si="0"/>
        <v>0</v>
      </c>
      <c r="C41">
        <v>41</v>
      </c>
      <c r="D41">
        <v>9</v>
      </c>
      <c r="E41">
        <v>1</v>
      </c>
      <c r="F41">
        <v>0</v>
      </c>
      <c r="G41">
        <v>1</v>
      </c>
      <c r="H41" s="7">
        <f t="shared" si="1"/>
        <v>79</v>
      </c>
      <c r="I41" s="7">
        <f t="shared" si="2"/>
        <v>0</v>
      </c>
      <c r="J41" s="7">
        <f t="shared" si="3"/>
        <v>58.5</v>
      </c>
      <c r="K41" s="7">
        <f t="shared" si="4"/>
        <v>0</v>
      </c>
      <c r="L41" s="7">
        <f t="shared" si="5"/>
        <v>120</v>
      </c>
      <c r="M41" s="7">
        <f t="shared" si="6"/>
        <v>0</v>
      </c>
      <c r="N41" s="7">
        <f t="shared" si="7"/>
        <v>120</v>
      </c>
      <c r="O41" s="7">
        <f t="shared" si="8"/>
        <v>0</v>
      </c>
      <c r="P41" s="7">
        <f t="shared" si="9"/>
        <v>79</v>
      </c>
      <c r="Q41" s="7">
        <f t="shared" si="10"/>
        <v>0</v>
      </c>
      <c r="R41" s="7">
        <v>1</v>
      </c>
      <c r="S41" s="7">
        <f t="shared" si="11"/>
        <v>0</v>
      </c>
      <c r="T41" s="7">
        <f t="shared" si="12"/>
        <v>82</v>
      </c>
      <c r="U41" s="7">
        <f t="shared" si="13"/>
        <v>0</v>
      </c>
    </row>
    <row r="42" spans="1:21" ht="13.5">
      <c r="A42" s="2" t="s">
        <v>72</v>
      </c>
      <c r="B42">
        <f t="shared" si="0"/>
        <v>0</v>
      </c>
      <c r="C42">
        <v>41</v>
      </c>
      <c r="D42">
        <v>9</v>
      </c>
      <c r="E42">
        <v>2</v>
      </c>
      <c r="F42">
        <v>0</v>
      </c>
      <c r="G42">
        <v>1</v>
      </c>
      <c r="H42" s="7">
        <f t="shared" si="1"/>
        <v>105.33333333333333</v>
      </c>
      <c r="I42" s="7">
        <f t="shared" si="2"/>
        <v>0</v>
      </c>
      <c r="J42" s="7">
        <f t="shared" si="3"/>
        <v>78</v>
      </c>
      <c r="K42" s="7">
        <f t="shared" si="4"/>
        <v>0</v>
      </c>
      <c r="L42" s="7">
        <f t="shared" si="5"/>
        <v>160</v>
      </c>
      <c r="M42" s="7">
        <f t="shared" si="6"/>
        <v>0</v>
      </c>
      <c r="N42" s="7">
        <f t="shared" si="7"/>
        <v>120</v>
      </c>
      <c r="O42" s="7">
        <f t="shared" si="8"/>
        <v>0</v>
      </c>
      <c r="P42" s="7">
        <f t="shared" si="9"/>
        <v>105.33333333333333</v>
      </c>
      <c r="Q42" s="7">
        <f t="shared" si="10"/>
        <v>0</v>
      </c>
      <c r="R42" s="7">
        <v>1</v>
      </c>
      <c r="S42" s="7">
        <f t="shared" si="11"/>
        <v>0</v>
      </c>
      <c r="T42" s="7">
        <f t="shared" si="12"/>
        <v>82</v>
      </c>
      <c r="U42" s="7">
        <f t="shared" si="13"/>
        <v>0</v>
      </c>
    </row>
    <row r="43" spans="1:21" ht="13.5">
      <c r="A43" s="3" t="s">
        <v>187</v>
      </c>
      <c r="B43">
        <f t="shared" si="0"/>
        <v>0</v>
      </c>
      <c r="C43">
        <v>51</v>
      </c>
      <c r="D43">
        <v>10</v>
      </c>
      <c r="E43">
        <v>1</v>
      </c>
      <c r="F43">
        <v>0</v>
      </c>
      <c r="G43">
        <v>0</v>
      </c>
      <c r="H43" s="7">
        <f t="shared" si="1"/>
        <v>89</v>
      </c>
      <c r="I43" s="7">
        <f t="shared" si="2"/>
        <v>0</v>
      </c>
      <c r="J43" s="7">
        <f t="shared" si="3"/>
        <v>63.5</v>
      </c>
      <c r="K43" s="7">
        <f t="shared" si="4"/>
        <v>0</v>
      </c>
      <c r="L43" s="7">
        <f t="shared" si="5"/>
        <v>140</v>
      </c>
      <c r="M43" s="7">
        <f t="shared" si="6"/>
        <v>0</v>
      </c>
      <c r="N43" s="7">
        <f t="shared" si="7"/>
        <v>140</v>
      </c>
      <c r="O43" s="7">
        <f t="shared" si="8"/>
        <v>0</v>
      </c>
      <c r="P43" s="7">
        <f t="shared" si="9"/>
        <v>89</v>
      </c>
      <c r="Q43" s="7">
        <f t="shared" si="10"/>
        <v>0</v>
      </c>
      <c r="R43" s="7">
        <v>1</v>
      </c>
      <c r="S43" s="7">
        <f t="shared" si="11"/>
        <v>0</v>
      </c>
      <c r="T43" s="7">
        <f t="shared" si="12"/>
        <v>102</v>
      </c>
      <c r="U43" s="7">
        <f t="shared" si="13"/>
        <v>0</v>
      </c>
    </row>
    <row r="44" spans="1:21" ht="13.5">
      <c r="A44" s="3" t="s">
        <v>196</v>
      </c>
      <c r="B44">
        <f t="shared" si="0"/>
        <v>0</v>
      </c>
      <c r="C44">
        <v>49</v>
      </c>
      <c r="D44">
        <v>11</v>
      </c>
      <c r="E44">
        <v>1</v>
      </c>
      <c r="F44">
        <v>0</v>
      </c>
      <c r="G44">
        <v>0</v>
      </c>
      <c r="H44" s="7">
        <f t="shared" si="1"/>
        <v>87</v>
      </c>
      <c r="I44" s="7">
        <f t="shared" si="2"/>
        <v>0</v>
      </c>
      <c r="J44" s="7">
        <f t="shared" si="3"/>
        <v>62.5</v>
      </c>
      <c r="K44" s="7">
        <f t="shared" si="4"/>
        <v>0</v>
      </c>
      <c r="L44" s="7">
        <f t="shared" si="5"/>
        <v>136</v>
      </c>
      <c r="M44" s="7">
        <f t="shared" si="6"/>
        <v>0</v>
      </c>
      <c r="N44" s="7">
        <f t="shared" si="7"/>
        <v>136</v>
      </c>
      <c r="O44" s="7">
        <f t="shared" si="8"/>
        <v>0</v>
      </c>
      <c r="P44" s="7">
        <f t="shared" si="9"/>
        <v>87</v>
      </c>
      <c r="Q44" s="7">
        <f t="shared" si="10"/>
        <v>0</v>
      </c>
      <c r="R44" s="7">
        <v>1</v>
      </c>
      <c r="S44" s="7">
        <f t="shared" si="11"/>
        <v>0</v>
      </c>
      <c r="T44" s="7">
        <f t="shared" si="12"/>
        <v>98</v>
      </c>
      <c r="U44" s="7">
        <f t="shared" si="13"/>
        <v>0</v>
      </c>
    </row>
    <row r="45" spans="1:21" ht="13.5">
      <c r="A45" s="2" t="s">
        <v>176</v>
      </c>
      <c r="B45">
        <f t="shared" si="0"/>
        <v>6</v>
      </c>
      <c r="C45">
        <v>39</v>
      </c>
      <c r="D45">
        <v>14</v>
      </c>
      <c r="E45">
        <v>4</v>
      </c>
      <c r="F45">
        <v>0</v>
      </c>
      <c r="G45">
        <v>0</v>
      </c>
      <c r="H45" s="7">
        <f t="shared" si="1"/>
        <v>154</v>
      </c>
      <c r="I45" s="7">
        <f t="shared" si="2"/>
        <v>924</v>
      </c>
      <c r="J45" s="7">
        <f t="shared" si="3"/>
        <v>115</v>
      </c>
      <c r="K45" s="7">
        <f t="shared" si="4"/>
        <v>690</v>
      </c>
      <c r="L45" s="7">
        <f t="shared" si="5"/>
        <v>232</v>
      </c>
      <c r="M45" s="7">
        <f t="shared" si="6"/>
        <v>1392</v>
      </c>
      <c r="N45" s="7">
        <f t="shared" si="7"/>
        <v>116</v>
      </c>
      <c r="O45" s="7">
        <f t="shared" si="8"/>
        <v>696</v>
      </c>
      <c r="P45" s="7">
        <f t="shared" si="9"/>
        <v>154</v>
      </c>
      <c r="Q45" s="7">
        <f t="shared" si="10"/>
        <v>924</v>
      </c>
      <c r="R45" s="7">
        <v>1</v>
      </c>
      <c r="S45" s="7">
        <f t="shared" si="11"/>
        <v>6</v>
      </c>
      <c r="T45" s="7">
        <f t="shared" si="12"/>
        <v>78</v>
      </c>
      <c r="U45" s="7">
        <f t="shared" si="13"/>
        <v>468</v>
      </c>
    </row>
    <row r="46" spans="1:21" ht="13.5">
      <c r="A46" s="2"/>
      <c r="B46">
        <f>SUM(B5:B45)</f>
        <v>370</v>
      </c>
      <c r="F46" s="6"/>
      <c r="H46" s="7"/>
      <c r="I46" s="7">
        <f>SUM(I5:I45)</f>
        <v>26400.333333333332</v>
      </c>
      <c r="J46" s="7"/>
      <c r="K46" s="7">
        <f>SUM(K5:K45)</f>
        <v>23061.166666666664</v>
      </c>
      <c r="L46" s="7"/>
      <c r="M46" s="7">
        <f>SUM(M5:M45)</f>
        <v>33078.666666666664</v>
      </c>
      <c r="N46" s="7"/>
      <c r="O46" s="7">
        <f>SUM(O5:O45)</f>
        <v>24626</v>
      </c>
      <c r="P46" s="7"/>
      <c r="Q46" s="7">
        <f>SUM(Q5:Q45)</f>
        <v>26400.333333333332</v>
      </c>
      <c r="R46" s="7"/>
      <c r="S46" s="7">
        <f>SUM(S5:S45)</f>
        <v>370</v>
      </c>
      <c r="T46" s="7"/>
      <c r="U46" s="7">
        <f>SUM(U5:U45)</f>
        <v>10566</v>
      </c>
    </row>
  </sheetData>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U46"/>
  <sheetViews>
    <sheetView workbookViewId="0" topLeftCell="A1">
      <pane xSplit="2" ySplit="4" topLeftCell="K29" activePane="bottomRight" state="frozen"/>
      <selection pane="topLeft" activeCell="A1" sqref="A1"/>
      <selection pane="topRight" activeCell="C1" sqref="C1"/>
      <selection pane="bottomLeft" activeCell="A5" sqref="A5"/>
      <selection pane="bottomRight" activeCell="C5" sqref="C5:C45"/>
    </sheetView>
  </sheetViews>
  <sheetFormatPr defaultColWidth="9.00390625" defaultRowHeight="13.5"/>
  <cols>
    <col min="2" max="2" width="9.00390625" style="2" customWidth="1"/>
    <col min="8" max="8" width="9.125" style="0" bestFit="1" customWidth="1"/>
    <col min="9" max="9" width="9.875" style="0" bestFit="1" customWidth="1"/>
    <col min="10" max="10" width="9.125" style="0" bestFit="1" customWidth="1"/>
    <col min="11" max="11" width="9.875" style="0" bestFit="1" customWidth="1"/>
    <col min="12" max="12" width="9.125" style="0" bestFit="1" customWidth="1"/>
    <col min="13" max="13" width="9.875" style="0" bestFit="1" customWidth="1"/>
    <col min="14" max="14" width="9.125" style="0" bestFit="1" customWidth="1"/>
    <col min="15" max="15" width="9.875" style="0" bestFit="1" customWidth="1"/>
    <col min="16" max="16" width="9.125" style="0" bestFit="1" customWidth="1"/>
    <col min="17" max="17" width="9.875" style="0" bestFit="1" customWidth="1"/>
  </cols>
  <sheetData>
    <row r="1" s="1" customFormat="1" ht="13.5">
      <c r="A1" s="5" t="s">
        <v>198</v>
      </c>
    </row>
    <row r="2" ht="13.5">
      <c r="A2">
        <f>LEN(A1)</f>
        <v>370</v>
      </c>
    </row>
    <row r="3" spans="8:20" ht="13.5">
      <c r="H3" t="s">
        <v>211</v>
      </c>
      <c r="J3" t="s">
        <v>213</v>
      </c>
      <c r="L3" t="s">
        <v>215</v>
      </c>
      <c r="N3" t="s">
        <v>216</v>
      </c>
      <c r="P3" t="s">
        <v>217</v>
      </c>
      <c r="R3" t="s">
        <v>226</v>
      </c>
      <c r="T3" t="s">
        <v>227</v>
      </c>
    </row>
    <row r="4" spans="1:20" ht="13.5">
      <c r="A4" s="1" t="s">
        <v>67</v>
      </c>
      <c r="B4" s="1" t="s">
        <v>69</v>
      </c>
      <c r="C4" s="1" t="s">
        <v>68</v>
      </c>
      <c r="D4" s="1" t="s">
        <v>66</v>
      </c>
      <c r="E4" s="1" t="s">
        <v>208</v>
      </c>
      <c r="F4" s="1" t="s">
        <v>209</v>
      </c>
      <c r="G4" s="1" t="s">
        <v>210</v>
      </c>
      <c r="H4" s="1" t="s">
        <v>212</v>
      </c>
      <c r="J4" s="1" t="s">
        <v>214</v>
      </c>
      <c r="L4" s="1" t="s">
        <v>214</v>
      </c>
      <c r="N4" t="s">
        <v>214</v>
      </c>
      <c r="P4" t="s">
        <v>214</v>
      </c>
      <c r="R4" t="s">
        <v>214</v>
      </c>
      <c r="T4" t="s">
        <v>214</v>
      </c>
    </row>
    <row r="5" spans="1:21" ht="13.5">
      <c r="A5" s="2" t="s">
        <v>203</v>
      </c>
      <c r="B5">
        <f aca="true" t="shared" si="0" ref="B5:B45">NumAppear($A$1,A5)</f>
        <v>12</v>
      </c>
      <c r="C5">
        <v>0</v>
      </c>
      <c r="D5">
        <v>1</v>
      </c>
      <c r="E5">
        <v>1</v>
      </c>
      <c r="F5">
        <v>0</v>
      </c>
      <c r="G5">
        <v>0</v>
      </c>
      <c r="H5" s="7">
        <f>(38+C5)*((E5-1)/3+1)</f>
        <v>38</v>
      </c>
      <c r="I5" s="7">
        <f>B5*H5</f>
        <v>456</v>
      </c>
      <c r="J5" s="7">
        <f>(38+0.5*C5)*((E5-1)/3+1)</f>
        <v>38</v>
      </c>
      <c r="K5" s="7">
        <f>B5*J5</f>
        <v>456</v>
      </c>
      <c r="L5" s="7">
        <f>(38+2*C5)*((E5-1)/3+1)</f>
        <v>38</v>
      </c>
      <c r="M5" s="7">
        <f>B5*L5</f>
        <v>456</v>
      </c>
      <c r="N5" s="7">
        <f>(38+2*C5)</f>
        <v>38</v>
      </c>
      <c r="O5" s="7">
        <f>B5*N5</f>
        <v>456</v>
      </c>
      <c r="P5" s="7">
        <f>(38+C5)*((E5-1)/3+1)*IF(F5=0,1,1.3)</f>
        <v>38</v>
      </c>
      <c r="Q5" s="7">
        <f>B5*P5</f>
        <v>456</v>
      </c>
      <c r="R5" s="7">
        <v>1</v>
      </c>
      <c r="S5" s="7">
        <f>B5*R5</f>
        <v>12</v>
      </c>
      <c r="T5" s="7">
        <f>C5*2</f>
        <v>0</v>
      </c>
      <c r="U5" s="7">
        <f>B5*T5</f>
        <v>0</v>
      </c>
    </row>
    <row r="6" spans="1:21" ht="13.5">
      <c r="A6" s="2" t="s">
        <v>144</v>
      </c>
      <c r="B6">
        <f t="shared" si="0"/>
        <v>17</v>
      </c>
      <c r="C6">
        <v>0</v>
      </c>
      <c r="D6">
        <v>1</v>
      </c>
      <c r="E6">
        <v>2</v>
      </c>
      <c r="F6">
        <v>0</v>
      </c>
      <c r="G6">
        <v>0</v>
      </c>
      <c r="H6" s="7">
        <f aca="true" t="shared" si="1" ref="H6:H45">(38+C6)*((E6-1)/3+1)</f>
        <v>50.666666666666664</v>
      </c>
      <c r="I6" s="7">
        <f aca="true" t="shared" si="2" ref="I6:I45">B6*H6</f>
        <v>861.3333333333333</v>
      </c>
      <c r="J6" s="7">
        <f aca="true" t="shared" si="3" ref="J6:J45">(38+0.5*C6)*((E6-1)/3+1)</f>
        <v>50.666666666666664</v>
      </c>
      <c r="K6" s="7">
        <f aca="true" t="shared" si="4" ref="K6:K45">B6*J6</f>
        <v>861.3333333333333</v>
      </c>
      <c r="L6" s="7">
        <f aca="true" t="shared" si="5" ref="L6:L45">(38+2*C6)*((E6-1)/3+1)</f>
        <v>50.666666666666664</v>
      </c>
      <c r="M6" s="7">
        <f aca="true" t="shared" si="6" ref="M6:M45">B6*L6</f>
        <v>861.3333333333333</v>
      </c>
      <c r="N6" s="7">
        <f aca="true" t="shared" si="7" ref="N6:N45">(38+2*C6)</f>
        <v>38</v>
      </c>
      <c r="O6" s="7">
        <f aca="true" t="shared" si="8" ref="O6:O45">B6*N6</f>
        <v>646</v>
      </c>
      <c r="P6" s="7">
        <f aca="true" t="shared" si="9" ref="P6:P45">(38+C6)*((E6-1)/3+1)*IF(F6=0,1,1.3)</f>
        <v>50.666666666666664</v>
      </c>
      <c r="Q6" s="7">
        <f aca="true" t="shared" si="10" ref="Q6:Q45">B6*P6</f>
        <v>861.3333333333333</v>
      </c>
      <c r="R6" s="7">
        <v>1</v>
      </c>
      <c r="S6" s="7">
        <f aca="true" t="shared" si="11" ref="S6:S45">B6*R6</f>
        <v>17</v>
      </c>
      <c r="T6" s="7">
        <f aca="true" t="shared" si="12" ref="T6:T45">C6*2</f>
        <v>0</v>
      </c>
      <c r="U6" s="7">
        <f aca="true" t="shared" si="13" ref="U6:U45">B6*T6</f>
        <v>0</v>
      </c>
    </row>
    <row r="7" spans="1:21" ht="13.5">
      <c r="A7" s="2" t="s">
        <v>152</v>
      </c>
      <c r="B7">
        <f t="shared" si="0"/>
        <v>33</v>
      </c>
      <c r="C7">
        <v>0</v>
      </c>
      <c r="D7">
        <v>1</v>
      </c>
      <c r="E7">
        <v>3</v>
      </c>
      <c r="F7">
        <v>0</v>
      </c>
      <c r="G7">
        <v>0</v>
      </c>
      <c r="H7" s="7">
        <f t="shared" si="1"/>
        <v>63.33333333333333</v>
      </c>
      <c r="I7" s="7">
        <f t="shared" si="2"/>
        <v>2090</v>
      </c>
      <c r="J7" s="7">
        <f t="shared" si="3"/>
        <v>63.33333333333333</v>
      </c>
      <c r="K7" s="7">
        <f t="shared" si="4"/>
        <v>2090</v>
      </c>
      <c r="L7" s="7">
        <f t="shared" si="5"/>
        <v>63.33333333333333</v>
      </c>
      <c r="M7" s="7">
        <f t="shared" si="6"/>
        <v>2090</v>
      </c>
      <c r="N7" s="7">
        <f t="shared" si="7"/>
        <v>38</v>
      </c>
      <c r="O7" s="7">
        <f t="shared" si="8"/>
        <v>1254</v>
      </c>
      <c r="P7" s="7">
        <f t="shared" si="9"/>
        <v>63.33333333333333</v>
      </c>
      <c r="Q7" s="7">
        <f t="shared" si="10"/>
        <v>2090</v>
      </c>
      <c r="R7" s="7">
        <v>1</v>
      </c>
      <c r="S7" s="7">
        <f t="shared" si="11"/>
        <v>33</v>
      </c>
      <c r="T7" s="7">
        <f t="shared" si="12"/>
        <v>0</v>
      </c>
      <c r="U7" s="7">
        <f t="shared" si="13"/>
        <v>0</v>
      </c>
    </row>
    <row r="8" spans="1:21" ht="13.5">
      <c r="A8" s="2" t="s">
        <v>207</v>
      </c>
      <c r="B8">
        <f t="shared" si="0"/>
        <v>26</v>
      </c>
      <c r="C8">
        <v>0</v>
      </c>
      <c r="D8">
        <v>1</v>
      </c>
      <c r="E8">
        <v>1</v>
      </c>
      <c r="F8">
        <v>0</v>
      </c>
      <c r="G8">
        <v>0</v>
      </c>
      <c r="H8" s="7">
        <f t="shared" si="1"/>
        <v>38</v>
      </c>
      <c r="I8" s="7">
        <f t="shared" si="2"/>
        <v>988</v>
      </c>
      <c r="J8" s="7">
        <f t="shared" si="3"/>
        <v>38</v>
      </c>
      <c r="K8" s="7">
        <f t="shared" si="4"/>
        <v>988</v>
      </c>
      <c r="L8" s="7">
        <f t="shared" si="5"/>
        <v>38</v>
      </c>
      <c r="M8" s="7">
        <f t="shared" si="6"/>
        <v>988</v>
      </c>
      <c r="N8" s="7">
        <f t="shared" si="7"/>
        <v>38</v>
      </c>
      <c r="O8" s="7">
        <f t="shared" si="8"/>
        <v>988</v>
      </c>
      <c r="P8" s="7">
        <f t="shared" si="9"/>
        <v>38</v>
      </c>
      <c r="Q8" s="7">
        <f t="shared" si="10"/>
        <v>988</v>
      </c>
      <c r="R8" s="7">
        <v>1</v>
      </c>
      <c r="S8" s="7">
        <f t="shared" si="11"/>
        <v>26</v>
      </c>
      <c r="T8" s="7">
        <f t="shared" si="12"/>
        <v>0</v>
      </c>
      <c r="U8" s="7">
        <f t="shared" si="13"/>
        <v>0</v>
      </c>
    </row>
    <row r="9" spans="1:21" ht="13.5">
      <c r="A9" s="2" t="s">
        <v>204</v>
      </c>
      <c r="B9">
        <f t="shared" si="0"/>
        <v>21</v>
      </c>
      <c r="C9">
        <v>0</v>
      </c>
      <c r="D9">
        <v>1</v>
      </c>
      <c r="E9">
        <v>2</v>
      </c>
      <c r="F9">
        <v>0</v>
      </c>
      <c r="G9">
        <v>0</v>
      </c>
      <c r="H9" s="7">
        <f t="shared" si="1"/>
        <v>50.666666666666664</v>
      </c>
      <c r="I9" s="7">
        <f t="shared" si="2"/>
        <v>1064</v>
      </c>
      <c r="J9" s="7">
        <f t="shared" si="3"/>
        <v>50.666666666666664</v>
      </c>
      <c r="K9" s="7">
        <f t="shared" si="4"/>
        <v>1064</v>
      </c>
      <c r="L9" s="7">
        <f t="shared" si="5"/>
        <v>50.666666666666664</v>
      </c>
      <c r="M9" s="7">
        <f t="shared" si="6"/>
        <v>1064</v>
      </c>
      <c r="N9" s="7">
        <f t="shared" si="7"/>
        <v>38</v>
      </c>
      <c r="O9" s="7">
        <f t="shared" si="8"/>
        <v>798</v>
      </c>
      <c r="P9" s="7">
        <f t="shared" si="9"/>
        <v>50.666666666666664</v>
      </c>
      <c r="Q9" s="7">
        <f t="shared" si="10"/>
        <v>1064</v>
      </c>
      <c r="R9" s="7">
        <v>1</v>
      </c>
      <c r="S9" s="7">
        <f t="shared" si="11"/>
        <v>21</v>
      </c>
      <c r="T9" s="7">
        <f t="shared" si="12"/>
        <v>0</v>
      </c>
      <c r="U9" s="7">
        <f t="shared" si="13"/>
        <v>0</v>
      </c>
    </row>
    <row r="10" spans="1:21" ht="13.5">
      <c r="A10" s="2" t="s">
        <v>140</v>
      </c>
      <c r="B10">
        <f t="shared" si="0"/>
        <v>25</v>
      </c>
      <c r="C10">
        <v>0</v>
      </c>
      <c r="D10">
        <v>1</v>
      </c>
      <c r="E10">
        <v>3</v>
      </c>
      <c r="F10">
        <v>0</v>
      </c>
      <c r="G10">
        <v>0</v>
      </c>
      <c r="H10" s="7">
        <f t="shared" si="1"/>
        <v>63.33333333333333</v>
      </c>
      <c r="I10" s="7">
        <f t="shared" si="2"/>
        <v>1583.3333333333333</v>
      </c>
      <c r="J10" s="7">
        <f t="shared" si="3"/>
        <v>63.33333333333333</v>
      </c>
      <c r="K10" s="7">
        <f t="shared" si="4"/>
        <v>1583.3333333333333</v>
      </c>
      <c r="L10" s="7">
        <f t="shared" si="5"/>
        <v>63.33333333333333</v>
      </c>
      <c r="M10" s="7">
        <f t="shared" si="6"/>
        <v>1583.3333333333333</v>
      </c>
      <c r="N10" s="7">
        <f t="shared" si="7"/>
        <v>38</v>
      </c>
      <c r="O10" s="7">
        <f t="shared" si="8"/>
        <v>950</v>
      </c>
      <c r="P10" s="7">
        <f t="shared" si="9"/>
        <v>63.33333333333333</v>
      </c>
      <c r="Q10" s="7">
        <f t="shared" si="10"/>
        <v>1583.3333333333333</v>
      </c>
      <c r="R10" s="7">
        <v>1</v>
      </c>
      <c r="S10" s="7">
        <f t="shared" si="11"/>
        <v>25</v>
      </c>
      <c r="T10" s="7">
        <f t="shared" si="12"/>
        <v>0</v>
      </c>
      <c r="U10" s="7">
        <f t="shared" si="13"/>
        <v>0</v>
      </c>
    </row>
    <row r="11" spans="1:21" ht="13.5">
      <c r="A11" s="2" t="s">
        <v>137</v>
      </c>
      <c r="B11">
        <f t="shared" si="0"/>
        <v>31</v>
      </c>
      <c r="C11">
        <v>0</v>
      </c>
      <c r="D11">
        <v>1</v>
      </c>
      <c r="E11">
        <v>4</v>
      </c>
      <c r="F11">
        <v>0</v>
      </c>
      <c r="G11">
        <v>0</v>
      </c>
      <c r="H11" s="7">
        <f t="shared" si="1"/>
        <v>76</v>
      </c>
      <c r="I11" s="7">
        <f t="shared" si="2"/>
        <v>2356</v>
      </c>
      <c r="J11" s="7">
        <f t="shared" si="3"/>
        <v>76</v>
      </c>
      <c r="K11" s="7">
        <f t="shared" si="4"/>
        <v>2356</v>
      </c>
      <c r="L11" s="7">
        <f t="shared" si="5"/>
        <v>76</v>
      </c>
      <c r="M11" s="7">
        <f t="shared" si="6"/>
        <v>2356</v>
      </c>
      <c r="N11" s="7">
        <f t="shared" si="7"/>
        <v>38</v>
      </c>
      <c r="O11" s="7">
        <f t="shared" si="8"/>
        <v>1178</v>
      </c>
      <c r="P11" s="7">
        <f t="shared" si="9"/>
        <v>76</v>
      </c>
      <c r="Q11" s="7">
        <f t="shared" si="10"/>
        <v>2356</v>
      </c>
      <c r="R11" s="7">
        <v>1</v>
      </c>
      <c r="S11" s="7">
        <f t="shared" si="11"/>
        <v>31</v>
      </c>
      <c r="T11" s="7">
        <f t="shared" si="12"/>
        <v>0</v>
      </c>
      <c r="U11" s="7">
        <f t="shared" si="13"/>
        <v>0</v>
      </c>
    </row>
    <row r="12" spans="1:21" ht="13.5">
      <c r="A12" s="2" t="s">
        <v>132</v>
      </c>
      <c r="B12">
        <f t="shared" si="0"/>
        <v>56</v>
      </c>
      <c r="C12">
        <v>0</v>
      </c>
      <c r="D12">
        <v>2</v>
      </c>
      <c r="E12">
        <v>1</v>
      </c>
      <c r="F12">
        <v>0</v>
      </c>
      <c r="G12">
        <v>0</v>
      </c>
      <c r="H12" s="7">
        <f t="shared" si="1"/>
        <v>38</v>
      </c>
      <c r="I12" s="7">
        <f t="shared" si="2"/>
        <v>2128</v>
      </c>
      <c r="J12" s="7">
        <f t="shared" si="3"/>
        <v>38</v>
      </c>
      <c r="K12" s="7">
        <f t="shared" si="4"/>
        <v>2128</v>
      </c>
      <c r="L12" s="7">
        <f t="shared" si="5"/>
        <v>38</v>
      </c>
      <c r="M12" s="7">
        <f t="shared" si="6"/>
        <v>2128</v>
      </c>
      <c r="N12" s="7">
        <f t="shared" si="7"/>
        <v>38</v>
      </c>
      <c r="O12" s="7">
        <f t="shared" si="8"/>
        <v>2128</v>
      </c>
      <c r="P12" s="7">
        <f t="shared" si="9"/>
        <v>38</v>
      </c>
      <c r="Q12" s="7">
        <f t="shared" si="10"/>
        <v>2128</v>
      </c>
      <c r="R12" s="7">
        <v>1</v>
      </c>
      <c r="S12" s="7">
        <f t="shared" si="11"/>
        <v>56</v>
      </c>
      <c r="T12" s="7">
        <f t="shared" si="12"/>
        <v>0</v>
      </c>
      <c r="U12" s="7">
        <f t="shared" si="13"/>
        <v>0</v>
      </c>
    </row>
    <row r="13" spans="1:21" ht="13.5">
      <c r="A13" s="2" t="s">
        <v>130</v>
      </c>
      <c r="B13">
        <f t="shared" si="0"/>
        <v>9</v>
      </c>
      <c r="C13">
        <v>19</v>
      </c>
      <c r="D13">
        <v>2</v>
      </c>
      <c r="E13">
        <v>1</v>
      </c>
      <c r="F13">
        <v>0</v>
      </c>
      <c r="G13">
        <v>0</v>
      </c>
      <c r="H13" s="7">
        <f t="shared" si="1"/>
        <v>57</v>
      </c>
      <c r="I13" s="7">
        <f t="shared" si="2"/>
        <v>513</v>
      </c>
      <c r="J13" s="7">
        <f t="shared" si="3"/>
        <v>47.5</v>
      </c>
      <c r="K13" s="7">
        <f t="shared" si="4"/>
        <v>427.5</v>
      </c>
      <c r="L13" s="7">
        <f t="shared" si="5"/>
        <v>76</v>
      </c>
      <c r="M13" s="7">
        <f t="shared" si="6"/>
        <v>684</v>
      </c>
      <c r="N13" s="7">
        <f t="shared" si="7"/>
        <v>76</v>
      </c>
      <c r="O13" s="7">
        <f t="shared" si="8"/>
        <v>684</v>
      </c>
      <c r="P13" s="7">
        <f t="shared" si="9"/>
        <v>57</v>
      </c>
      <c r="Q13" s="7">
        <f t="shared" si="10"/>
        <v>513</v>
      </c>
      <c r="R13" s="7">
        <v>1</v>
      </c>
      <c r="S13" s="7">
        <f t="shared" si="11"/>
        <v>9</v>
      </c>
      <c r="T13" s="7">
        <f t="shared" si="12"/>
        <v>38</v>
      </c>
      <c r="U13" s="7">
        <f t="shared" si="13"/>
        <v>342</v>
      </c>
    </row>
    <row r="14" spans="1:21" ht="13.5">
      <c r="A14" s="2" t="s">
        <v>176</v>
      </c>
      <c r="B14">
        <f t="shared" si="0"/>
        <v>6</v>
      </c>
      <c r="C14">
        <v>19</v>
      </c>
      <c r="D14">
        <v>3</v>
      </c>
      <c r="E14">
        <v>1</v>
      </c>
      <c r="F14">
        <v>0</v>
      </c>
      <c r="G14">
        <v>0</v>
      </c>
      <c r="H14" s="7">
        <f t="shared" si="1"/>
        <v>57</v>
      </c>
      <c r="I14" s="7">
        <f t="shared" si="2"/>
        <v>342</v>
      </c>
      <c r="J14" s="7">
        <f t="shared" si="3"/>
        <v>47.5</v>
      </c>
      <c r="K14" s="7">
        <f t="shared" si="4"/>
        <v>285</v>
      </c>
      <c r="L14" s="7">
        <f t="shared" si="5"/>
        <v>76</v>
      </c>
      <c r="M14" s="7">
        <f t="shared" si="6"/>
        <v>456</v>
      </c>
      <c r="N14" s="7">
        <f t="shared" si="7"/>
        <v>76</v>
      </c>
      <c r="O14" s="7">
        <f t="shared" si="8"/>
        <v>456</v>
      </c>
      <c r="P14" s="7">
        <f t="shared" si="9"/>
        <v>57</v>
      </c>
      <c r="Q14" s="7">
        <f t="shared" si="10"/>
        <v>342</v>
      </c>
      <c r="R14" s="7">
        <v>1</v>
      </c>
      <c r="S14" s="7">
        <f t="shared" si="11"/>
        <v>6</v>
      </c>
      <c r="T14" s="7">
        <f t="shared" si="12"/>
        <v>38</v>
      </c>
      <c r="U14" s="7">
        <f t="shared" si="13"/>
        <v>228</v>
      </c>
    </row>
    <row r="15" spans="1:21" ht="13.5">
      <c r="A15" s="2" t="s">
        <v>136</v>
      </c>
      <c r="B15">
        <f t="shared" si="0"/>
        <v>48</v>
      </c>
      <c r="C15">
        <v>19</v>
      </c>
      <c r="D15">
        <v>3</v>
      </c>
      <c r="E15">
        <v>2</v>
      </c>
      <c r="F15">
        <v>0</v>
      </c>
      <c r="G15">
        <v>0</v>
      </c>
      <c r="H15" s="7">
        <f t="shared" si="1"/>
        <v>76</v>
      </c>
      <c r="I15" s="7">
        <f t="shared" si="2"/>
        <v>3648</v>
      </c>
      <c r="J15" s="7">
        <f t="shared" si="3"/>
        <v>63.33333333333333</v>
      </c>
      <c r="K15" s="7">
        <f t="shared" si="4"/>
        <v>3040</v>
      </c>
      <c r="L15" s="7">
        <f t="shared" si="5"/>
        <v>101.33333333333333</v>
      </c>
      <c r="M15" s="7">
        <f t="shared" si="6"/>
        <v>4864</v>
      </c>
      <c r="N15" s="7">
        <f t="shared" si="7"/>
        <v>76</v>
      </c>
      <c r="O15" s="7">
        <f t="shared" si="8"/>
        <v>3648</v>
      </c>
      <c r="P15" s="7">
        <f t="shared" si="9"/>
        <v>76</v>
      </c>
      <c r="Q15" s="7">
        <f t="shared" si="10"/>
        <v>3648</v>
      </c>
      <c r="R15" s="7">
        <v>1</v>
      </c>
      <c r="S15" s="7">
        <f t="shared" si="11"/>
        <v>48</v>
      </c>
      <c r="T15" s="7">
        <f t="shared" si="12"/>
        <v>38</v>
      </c>
      <c r="U15" s="7">
        <f t="shared" si="13"/>
        <v>1824</v>
      </c>
    </row>
    <row r="16" spans="1:21" ht="13.5">
      <c r="A16" s="2" t="s">
        <v>134</v>
      </c>
      <c r="B16">
        <f t="shared" si="0"/>
        <v>7</v>
      </c>
      <c r="C16">
        <v>20</v>
      </c>
      <c r="D16">
        <v>3</v>
      </c>
      <c r="E16">
        <v>3</v>
      </c>
      <c r="F16">
        <v>0</v>
      </c>
      <c r="G16">
        <v>0</v>
      </c>
      <c r="H16" s="7">
        <f t="shared" si="1"/>
        <v>96.66666666666666</v>
      </c>
      <c r="I16" s="7">
        <f t="shared" si="2"/>
        <v>676.6666666666666</v>
      </c>
      <c r="J16" s="7">
        <f t="shared" si="3"/>
        <v>80</v>
      </c>
      <c r="K16" s="7">
        <f t="shared" si="4"/>
        <v>560</v>
      </c>
      <c r="L16" s="7">
        <f t="shared" si="5"/>
        <v>130</v>
      </c>
      <c r="M16" s="7">
        <f t="shared" si="6"/>
        <v>910</v>
      </c>
      <c r="N16" s="7">
        <f t="shared" si="7"/>
        <v>78</v>
      </c>
      <c r="O16" s="7">
        <f t="shared" si="8"/>
        <v>546</v>
      </c>
      <c r="P16" s="7">
        <f t="shared" si="9"/>
        <v>96.66666666666666</v>
      </c>
      <c r="Q16" s="7">
        <f t="shared" si="10"/>
        <v>676.6666666666666</v>
      </c>
      <c r="R16" s="7">
        <v>1</v>
      </c>
      <c r="S16" s="7">
        <f t="shared" si="11"/>
        <v>7</v>
      </c>
      <c r="T16" s="7">
        <f t="shared" si="12"/>
        <v>40</v>
      </c>
      <c r="U16" s="7">
        <f t="shared" si="13"/>
        <v>280</v>
      </c>
    </row>
    <row r="17" spans="1:21" ht="13.5">
      <c r="A17" s="2" t="s">
        <v>149</v>
      </c>
      <c r="B17">
        <f t="shared" si="0"/>
        <v>0</v>
      </c>
      <c r="C17">
        <v>20</v>
      </c>
      <c r="D17">
        <v>3</v>
      </c>
      <c r="E17">
        <v>4</v>
      </c>
      <c r="F17">
        <v>0</v>
      </c>
      <c r="G17">
        <v>0</v>
      </c>
      <c r="H17" s="7">
        <f t="shared" si="1"/>
        <v>116</v>
      </c>
      <c r="I17" s="7">
        <f t="shared" si="2"/>
        <v>0</v>
      </c>
      <c r="J17" s="7">
        <f t="shared" si="3"/>
        <v>96</v>
      </c>
      <c r="K17" s="7">
        <f t="shared" si="4"/>
        <v>0</v>
      </c>
      <c r="L17" s="7">
        <f t="shared" si="5"/>
        <v>156</v>
      </c>
      <c r="M17" s="7">
        <f t="shared" si="6"/>
        <v>0</v>
      </c>
      <c r="N17" s="7">
        <f t="shared" si="7"/>
        <v>78</v>
      </c>
      <c r="O17" s="7">
        <f t="shared" si="8"/>
        <v>0</v>
      </c>
      <c r="P17" s="7">
        <f t="shared" si="9"/>
        <v>116</v>
      </c>
      <c r="Q17" s="7">
        <f t="shared" si="10"/>
        <v>0</v>
      </c>
      <c r="R17" s="7">
        <v>1</v>
      </c>
      <c r="S17" s="7">
        <f t="shared" si="11"/>
        <v>0</v>
      </c>
      <c r="T17" s="7">
        <f t="shared" si="12"/>
        <v>40</v>
      </c>
      <c r="U17" s="7">
        <f t="shared" si="13"/>
        <v>0</v>
      </c>
    </row>
    <row r="18" spans="1:21" ht="13.5">
      <c r="A18" s="2" t="s">
        <v>139</v>
      </c>
      <c r="B18">
        <f t="shared" si="0"/>
        <v>8</v>
      </c>
      <c r="C18">
        <v>20</v>
      </c>
      <c r="D18">
        <v>3</v>
      </c>
      <c r="E18">
        <v>1</v>
      </c>
      <c r="F18">
        <v>0</v>
      </c>
      <c r="G18">
        <v>0</v>
      </c>
      <c r="H18" s="7">
        <f t="shared" si="1"/>
        <v>58</v>
      </c>
      <c r="I18" s="7">
        <f t="shared" si="2"/>
        <v>464</v>
      </c>
      <c r="J18" s="7">
        <f t="shared" si="3"/>
        <v>48</v>
      </c>
      <c r="K18" s="7">
        <f t="shared" si="4"/>
        <v>384</v>
      </c>
      <c r="L18" s="7">
        <f t="shared" si="5"/>
        <v>78</v>
      </c>
      <c r="M18" s="7">
        <f t="shared" si="6"/>
        <v>624</v>
      </c>
      <c r="N18" s="7">
        <f t="shared" si="7"/>
        <v>78</v>
      </c>
      <c r="O18" s="7">
        <f t="shared" si="8"/>
        <v>624</v>
      </c>
      <c r="P18" s="7">
        <f t="shared" si="9"/>
        <v>58</v>
      </c>
      <c r="Q18" s="7">
        <f t="shared" si="10"/>
        <v>464</v>
      </c>
      <c r="R18" s="7">
        <v>1</v>
      </c>
      <c r="S18" s="7">
        <f t="shared" si="11"/>
        <v>8</v>
      </c>
      <c r="T18" s="7">
        <f t="shared" si="12"/>
        <v>40</v>
      </c>
      <c r="U18" s="7">
        <f t="shared" si="13"/>
        <v>320</v>
      </c>
    </row>
    <row r="19" spans="1:21" ht="13.5">
      <c r="A19" s="2" t="s">
        <v>128</v>
      </c>
      <c r="B19">
        <f t="shared" si="0"/>
        <v>0</v>
      </c>
      <c r="C19">
        <v>20</v>
      </c>
      <c r="D19">
        <v>3</v>
      </c>
      <c r="E19">
        <v>2</v>
      </c>
      <c r="F19">
        <v>0</v>
      </c>
      <c r="G19">
        <v>0</v>
      </c>
      <c r="H19" s="7">
        <f t="shared" si="1"/>
        <v>77.33333333333333</v>
      </c>
      <c r="I19" s="7">
        <f t="shared" si="2"/>
        <v>0</v>
      </c>
      <c r="J19" s="7">
        <f t="shared" si="3"/>
        <v>64</v>
      </c>
      <c r="K19" s="7">
        <f t="shared" si="4"/>
        <v>0</v>
      </c>
      <c r="L19" s="7">
        <f t="shared" si="5"/>
        <v>104</v>
      </c>
      <c r="M19" s="7">
        <f t="shared" si="6"/>
        <v>0</v>
      </c>
      <c r="N19" s="7">
        <f t="shared" si="7"/>
        <v>78</v>
      </c>
      <c r="O19" s="7">
        <f t="shared" si="8"/>
        <v>0</v>
      </c>
      <c r="P19" s="7">
        <f t="shared" si="9"/>
        <v>77.33333333333333</v>
      </c>
      <c r="Q19" s="7">
        <f t="shared" si="10"/>
        <v>0</v>
      </c>
      <c r="R19" s="7">
        <v>1</v>
      </c>
      <c r="S19" s="7">
        <f t="shared" si="11"/>
        <v>0</v>
      </c>
      <c r="T19" s="7">
        <f t="shared" si="12"/>
        <v>40</v>
      </c>
      <c r="U19" s="7">
        <f t="shared" si="13"/>
        <v>0</v>
      </c>
    </row>
    <row r="20" spans="1:21" ht="13.5">
      <c r="A20" s="2" t="s">
        <v>138</v>
      </c>
      <c r="B20">
        <f t="shared" si="0"/>
        <v>2</v>
      </c>
      <c r="C20">
        <v>20</v>
      </c>
      <c r="D20">
        <v>3</v>
      </c>
      <c r="E20">
        <v>3</v>
      </c>
      <c r="F20">
        <v>0</v>
      </c>
      <c r="G20">
        <v>0</v>
      </c>
      <c r="H20" s="7">
        <f t="shared" si="1"/>
        <v>96.66666666666666</v>
      </c>
      <c r="I20" s="7">
        <f t="shared" si="2"/>
        <v>193.33333333333331</v>
      </c>
      <c r="J20" s="7">
        <f t="shared" si="3"/>
        <v>80</v>
      </c>
      <c r="K20" s="7">
        <f t="shared" si="4"/>
        <v>160</v>
      </c>
      <c r="L20" s="7">
        <f t="shared" si="5"/>
        <v>130</v>
      </c>
      <c r="M20" s="7">
        <f t="shared" si="6"/>
        <v>260</v>
      </c>
      <c r="N20" s="7">
        <f t="shared" si="7"/>
        <v>78</v>
      </c>
      <c r="O20" s="7">
        <f t="shared" si="8"/>
        <v>156</v>
      </c>
      <c r="P20" s="7">
        <f t="shared" si="9"/>
        <v>96.66666666666666</v>
      </c>
      <c r="Q20" s="7">
        <f t="shared" si="10"/>
        <v>193.33333333333331</v>
      </c>
      <c r="R20" s="7">
        <v>1</v>
      </c>
      <c r="S20" s="7">
        <f t="shared" si="11"/>
        <v>2</v>
      </c>
      <c r="T20" s="7">
        <f t="shared" si="12"/>
        <v>40</v>
      </c>
      <c r="U20" s="7">
        <f t="shared" si="13"/>
        <v>80</v>
      </c>
    </row>
    <row r="21" spans="1:21" ht="13.5">
      <c r="A21" s="2" t="s">
        <v>205</v>
      </c>
      <c r="B21">
        <f t="shared" si="0"/>
        <v>4</v>
      </c>
      <c r="C21">
        <v>20</v>
      </c>
      <c r="D21">
        <v>3</v>
      </c>
      <c r="E21">
        <v>4</v>
      </c>
      <c r="F21">
        <v>0</v>
      </c>
      <c r="G21">
        <v>0</v>
      </c>
      <c r="H21" s="7">
        <f t="shared" si="1"/>
        <v>116</v>
      </c>
      <c r="I21" s="7">
        <f t="shared" si="2"/>
        <v>464</v>
      </c>
      <c r="J21" s="7">
        <f t="shared" si="3"/>
        <v>96</v>
      </c>
      <c r="K21" s="7">
        <f t="shared" si="4"/>
        <v>384</v>
      </c>
      <c r="L21" s="7">
        <f t="shared" si="5"/>
        <v>156</v>
      </c>
      <c r="M21" s="7">
        <f t="shared" si="6"/>
        <v>624</v>
      </c>
      <c r="N21" s="7">
        <f t="shared" si="7"/>
        <v>78</v>
      </c>
      <c r="O21" s="7">
        <f t="shared" si="8"/>
        <v>312</v>
      </c>
      <c r="P21" s="7">
        <f t="shared" si="9"/>
        <v>116</v>
      </c>
      <c r="Q21" s="7">
        <f t="shared" si="10"/>
        <v>464</v>
      </c>
      <c r="R21" s="7">
        <v>1</v>
      </c>
      <c r="S21" s="7">
        <f t="shared" si="11"/>
        <v>4</v>
      </c>
      <c r="T21" s="7">
        <f t="shared" si="12"/>
        <v>40</v>
      </c>
      <c r="U21" s="7">
        <f t="shared" si="13"/>
        <v>160</v>
      </c>
    </row>
    <row r="22" spans="1:21" ht="13.5">
      <c r="A22" s="2" t="s">
        <v>146</v>
      </c>
      <c r="B22">
        <f t="shared" si="0"/>
        <v>7</v>
      </c>
      <c r="C22">
        <v>20</v>
      </c>
      <c r="D22">
        <v>4</v>
      </c>
      <c r="E22">
        <v>1</v>
      </c>
      <c r="F22">
        <v>0</v>
      </c>
      <c r="G22">
        <v>0</v>
      </c>
      <c r="H22" s="7">
        <f t="shared" si="1"/>
        <v>58</v>
      </c>
      <c r="I22" s="7">
        <f t="shared" si="2"/>
        <v>406</v>
      </c>
      <c r="J22" s="7">
        <f t="shared" si="3"/>
        <v>48</v>
      </c>
      <c r="K22" s="7">
        <f t="shared" si="4"/>
        <v>336</v>
      </c>
      <c r="L22" s="7">
        <f t="shared" si="5"/>
        <v>78</v>
      </c>
      <c r="M22" s="7">
        <f t="shared" si="6"/>
        <v>546</v>
      </c>
      <c r="N22" s="7">
        <f t="shared" si="7"/>
        <v>78</v>
      </c>
      <c r="O22" s="7">
        <f t="shared" si="8"/>
        <v>546</v>
      </c>
      <c r="P22" s="7">
        <f t="shared" si="9"/>
        <v>58</v>
      </c>
      <c r="Q22" s="7">
        <f t="shared" si="10"/>
        <v>406</v>
      </c>
      <c r="R22" s="7">
        <v>1</v>
      </c>
      <c r="S22" s="7">
        <f t="shared" si="11"/>
        <v>7</v>
      </c>
      <c r="T22" s="7">
        <f t="shared" si="12"/>
        <v>40</v>
      </c>
      <c r="U22" s="7">
        <f t="shared" si="13"/>
        <v>280</v>
      </c>
    </row>
    <row r="23" spans="1:21" ht="13.5">
      <c r="A23" s="2" t="s">
        <v>129</v>
      </c>
      <c r="B23">
        <f t="shared" si="0"/>
        <v>3</v>
      </c>
      <c r="C23">
        <v>30</v>
      </c>
      <c r="D23">
        <v>5</v>
      </c>
      <c r="E23">
        <v>1</v>
      </c>
      <c r="F23">
        <v>0</v>
      </c>
      <c r="G23">
        <v>0</v>
      </c>
      <c r="H23" s="7">
        <f t="shared" si="1"/>
        <v>68</v>
      </c>
      <c r="I23" s="7">
        <f t="shared" si="2"/>
        <v>204</v>
      </c>
      <c r="J23" s="7">
        <f t="shared" si="3"/>
        <v>53</v>
      </c>
      <c r="K23" s="7">
        <f t="shared" si="4"/>
        <v>159</v>
      </c>
      <c r="L23" s="7">
        <f t="shared" si="5"/>
        <v>98</v>
      </c>
      <c r="M23" s="7">
        <f t="shared" si="6"/>
        <v>294</v>
      </c>
      <c r="N23" s="7">
        <f t="shared" si="7"/>
        <v>98</v>
      </c>
      <c r="O23" s="7">
        <f t="shared" si="8"/>
        <v>294</v>
      </c>
      <c r="P23" s="7">
        <f t="shared" si="9"/>
        <v>68</v>
      </c>
      <c r="Q23" s="7">
        <f t="shared" si="10"/>
        <v>204</v>
      </c>
      <c r="R23" s="7">
        <v>1</v>
      </c>
      <c r="S23" s="7">
        <f t="shared" si="11"/>
        <v>3</v>
      </c>
      <c r="T23" s="7">
        <f t="shared" si="12"/>
        <v>60</v>
      </c>
      <c r="U23" s="7">
        <f t="shared" si="13"/>
        <v>180</v>
      </c>
    </row>
    <row r="24" spans="1:21" ht="13.5">
      <c r="A24" s="2" t="s">
        <v>206</v>
      </c>
      <c r="B24">
        <f t="shared" si="0"/>
        <v>5</v>
      </c>
      <c r="C24">
        <v>23</v>
      </c>
      <c r="D24">
        <v>6</v>
      </c>
      <c r="E24">
        <v>1</v>
      </c>
      <c r="F24">
        <v>0</v>
      </c>
      <c r="G24">
        <v>0</v>
      </c>
      <c r="H24" s="7">
        <f t="shared" si="1"/>
        <v>61</v>
      </c>
      <c r="I24" s="7">
        <f t="shared" si="2"/>
        <v>305</v>
      </c>
      <c r="J24" s="7">
        <f t="shared" si="3"/>
        <v>49.5</v>
      </c>
      <c r="K24" s="7">
        <f t="shared" si="4"/>
        <v>247.5</v>
      </c>
      <c r="L24" s="7">
        <f t="shared" si="5"/>
        <v>84</v>
      </c>
      <c r="M24" s="7">
        <f t="shared" si="6"/>
        <v>420</v>
      </c>
      <c r="N24" s="7">
        <f t="shared" si="7"/>
        <v>84</v>
      </c>
      <c r="O24" s="7">
        <f t="shared" si="8"/>
        <v>420</v>
      </c>
      <c r="P24" s="7">
        <f t="shared" si="9"/>
        <v>61</v>
      </c>
      <c r="Q24" s="7">
        <f t="shared" si="10"/>
        <v>305</v>
      </c>
      <c r="R24" s="7">
        <v>1</v>
      </c>
      <c r="S24" s="7">
        <f t="shared" si="11"/>
        <v>5</v>
      </c>
      <c r="T24" s="7">
        <f t="shared" si="12"/>
        <v>46</v>
      </c>
      <c r="U24" s="7">
        <f t="shared" si="13"/>
        <v>230</v>
      </c>
    </row>
    <row r="25" spans="1:21" ht="13.5">
      <c r="A25" s="2" t="s">
        <v>145</v>
      </c>
      <c r="B25">
        <f t="shared" si="0"/>
        <v>10</v>
      </c>
      <c r="C25">
        <v>21</v>
      </c>
      <c r="D25">
        <v>6</v>
      </c>
      <c r="E25">
        <v>2</v>
      </c>
      <c r="F25">
        <v>0</v>
      </c>
      <c r="G25">
        <v>0</v>
      </c>
      <c r="H25" s="7">
        <f t="shared" si="1"/>
        <v>78.66666666666666</v>
      </c>
      <c r="I25" s="7">
        <f t="shared" si="2"/>
        <v>786.6666666666665</v>
      </c>
      <c r="J25" s="7">
        <f t="shared" si="3"/>
        <v>64.66666666666666</v>
      </c>
      <c r="K25" s="7">
        <f t="shared" si="4"/>
        <v>646.6666666666665</v>
      </c>
      <c r="L25" s="7">
        <f t="shared" si="5"/>
        <v>106.66666666666666</v>
      </c>
      <c r="M25" s="7">
        <f t="shared" si="6"/>
        <v>1066.6666666666665</v>
      </c>
      <c r="N25" s="7">
        <f t="shared" si="7"/>
        <v>80</v>
      </c>
      <c r="O25" s="7">
        <f t="shared" si="8"/>
        <v>800</v>
      </c>
      <c r="P25" s="7">
        <f t="shared" si="9"/>
        <v>78.66666666666666</v>
      </c>
      <c r="Q25" s="7">
        <f t="shared" si="10"/>
        <v>786.6666666666665</v>
      </c>
      <c r="R25" s="7">
        <v>1</v>
      </c>
      <c r="S25" s="7">
        <f t="shared" si="11"/>
        <v>10</v>
      </c>
      <c r="T25" s="7">
        <f t="shared" si="12"/>
        <v>42</v>
      </c>
      <c r="U25" s="7">
        <f t="shared" si="13"/>
        <v>420</v>
      </c>
    </row>
    <row r="26" spans="1:21" ht="13.5">
      <c r="A26" s="2" t="s">
        <v>141</v>
      </c>
      <c r="B26">
        <f t="shared" si="0"/>
        <v>4</v>
      </c>
      <c r="C26">
        <v>21</v>
      </c>
      <c r="D26">
        <v>6</v>
      </c>
      <c r="E26">
        <v>3</v>
      </c>
      <c r="F26">
        <v>0</v>
      </c>
      <c r="G26">
        <v>0</v>
      </c>
      <c r="H26" s="7">
        <f t="shared" si="1"/>
        <v>98.33333333333333</v>
      </c>
      <c r="I26" s="7">
        <f t="shared" si="2"/>
        <v>393.3333333333333</v>
      </c>
      <c r="J26" s="7">
        <f t="shared" si="3"/>
        <v>80.83333333333333</v>
      </c>
      <c r="K26" s="7">
        <f t="shared" si="4"/>
        <v>323.3333333333333</v>
      </c>
      <c r="L26" s="7">
        <f t="shared" si="5"/>
        <v>133.33333333333331</v>
      </c>
      <c r="M26" s="7">
        <f t="shared" si="6"/>
        <v>533.3333333333333</v>
      </c>
      <c r="N26" s="7">
        <f t="shared" si="7"/>
        <v>80</v>
      </c>
      <c r="O26" s="7">
        <f t="shared" si="8"/>
        <v>320</v>
      </c>
      <c r="P26" s="7">
        <f t="shared" si="9"/>
        <v>98.33333333333333</v>
      </c>
      <c r="Q26" s="7">
        <f t="shared" si="10"/>
        <v>393.3333333333333</v>
      </c>
      <c r="R26" s="7">
        <v>1</v>
      </c>
      <c r="S26" s="7">
        <f t="shared" si="11"/>
        <v>4</v>
      </c>
      <c r="T26" s="7">
        <f t="shared" si="12"/>
        <v>42</v>
      </c>
      <c r="U26" s="7">
        <f t="shared" si="13"/>
        <v>168</v>
      </c>
    </row>
    <row r="27" spans="1:21" ht="13.5">
      <c r="A27" s="2" t="s">
        <v>148</v>
      </c>
      <c r="B27">
        <f t="shared" si="0"/>
        <v>0</v>
      </c>
      <c r="C27">
        <v>21</v>
      </c>
      <c r="D27">
        <v>6</v>
      </c>
      <c r="E27">
        <v>1</v>
      </c>
      <c r="F27">
        <v>0</v>
      </c>
      <c r="G27">
        <v>0</v>
      </c>
      <c r="H27" s="7">
        <f t="shared" si="1"/>
        <v>59</v>
      </c>
      <c r="I27" s="7">
        <f t="shared" si="2"/>
        <v>0</v>
      </c>
      <c r="J27" s="7">
        <f t="shared" si="3"/>
        <v>48.5</v>
      </c>
      <c r="K27" s="7">
        <f t="shared" si="4"/>
        <v>0</v>
      </c>
      <c r="L27" s="7">
        <f t="shared" si="5"/>
        <v>80</v>
      </c>
      <c r="M27" s="7">
        <f t="shared" si="6"/>
        <v>0</v>
      </c>
      <c r="N27" s="7">
        <f t="shared" si="7"/>
        <v>80</v>
      </c>
      <c r="O27" s="7">
        <f t="shared" si="8"/>
        <v>0</v>
      </c>
      <c r="P27" s="7">
        <f t="shared" si="9"/>
        <v>59</v>
      </c>
      <c r="Q27" s="7">
        <f t="shared" si="10"/>
        <v>0</v>
      </c>
      <c r="R27" s="7">
        <v>1</v>
      </c>
      <c r="S27" s="7">
        <f t="shared" si="11"/>
        <v>0</v>
      </c>
      <c r="T27" s="7">
        <f t="shared" si="12"/>
        <v>42</v>
      </c>
      <c r="U27" s="7">
        <f t="shared" si="13"/>
        <v>0</v>
      </c>
    </row>
    <row r="28" spans="1:21" ht="13.5">
      <c r="A28" s="2" t="s">
        <v>151</v>
      </c>
      <c r="B28">
        <f t="shared" si="0"/>
        <v>3</v>
      </c>
      <c r="C28">
        <v>21</v>
      </c>
      <c r="D28">
        <v>6</v>
      </c>
      <c r="E28">
        <v>2</v>
      </c>
      <c r="F28">
        <v>0</v>
      </c>
      <c r="G28">
        <v>0</v>
      </c>
      <c r="H28" s="7">
        <f t="shared" si="1"/>
        <v>78.66666666666666</v>
      </c>
      <c r="I28" s="7">
        <f t="shared" si="2"/>
        <v>235.99999999999997</v>
      </c>
      <c r="J28" s="7">
        <f t="shared" si="3"/>
        <v>64.66666666666666</v>
      </c>
      <c r="K28" s="7">
        <f t="shared" si="4"/>
        <v>193.99999999999997</v>
      </c>
      <c r="L28" s="7">
        <f t="shared" si="5"/>
        <v>106.66666666666666</v>
      </c>
      <c r="M28" s="7">
        <f t="shared" si="6"/>
        <v>320</v>
      </c>
      <c r="N28" s="7">
        <f t="shared" si="7"/>
        <v>80</v>
      </c>
      <c r="O28" s="7">
        <f t="shared" si="8"/>
        <v>240</v>
      </c>
      <c r="P28" s="7">
        <f t="shared" si="9"/>
        <v>78.66666666666666</v>
      </c>
      <c r="Q28" s="7">
        <f t="shared" si="10"/>
        <v>235.99999999999997</v>
      </c>
      <c r="R28" s="7">
        <v>1</v>
      </c>
      <c r="S28" s="7">
        <f t="shared" si="11"/>
        <v>3</v>
      </c>
      <c r="T28" s="7">
        <f t="shared" si="12"/>
        <v>42</v>
      </c>
      <c r="U28" s="7">
        <f t="shared" si="13"/>
        <v>126</v>
      </c>
    </row>
    <row r="29" spans="1:21" ht="13.5">
      <c r="A29" s="2" t="s">
        <v>127</v>
      </c>
      <c r="B29">
        <f t="shared" si="0"/>
        <v>27</v>
      </c>
      <c r="C29">
        <v>21</v>
      </c>
      <c r="D29">
        <v>6</v>
      </c>
      <c r="E29">
        <v>3</v>
      </c>
      <c r="F29">
        <v>0</v>
      </c>
      <c r="G29">
        <v>0</v>
      </c>
      <c r="H29" s="7">
        <f t="shared" si="1"/>
        <v>98.33333333333333</v>
      </c>
      <c r="I29" s="7">
        <f t="shared" si="2"/>
        <v>2655</v>
      </c>
      <c r="J29" s="7">
        <f t="shared" si="3"/>
        <v>80.83333333333333</v>
      </c>
      <c r="K29" s="7">
        <f t="shared" si="4"/>
        <v>2182.5</v>
      </c>
      <c r="L29" s="7">
        <f t="shared" si="5"/>
        <v>133.33333333333331</v>
      </c>
      <c r="M29" s="7">
        <f t="shared" si="6"/>
        <v>3599.9999999999995</v>
      </c>
      <c r="N29" s="7">
        <f t="shared" si="7"/>
        <v>80</v>
      </c>
      <c r="O29" s="7">
        <f t="shared" si="8"/>
        <v>2160</v>
      </c>
      <c r="P29" s="7">
        <f t="shared" si="9"/>
        <v>98.33333333333333</v>
      </c>
      <c r="Q29" s="7">
        <f t="shared" si="10"/>
        <v>2655</v>
      </c>
      <c r="R29" s="7">
        <v>1</v>
      </c>
      <c r="S29" s="7">
        <f t="shared" si="11"/>
        <v>27</v>
      </c>
      <c r="T29" s="7">
        <f t="shared" si="12"/>
        <v>42</v>
      </c>
      <c r="U29" s="7">
        <f t="shared" si="13"/>
        <v>1134</v>
      </c>
    </row>
    <row r="30" spans="1:21" ht="13.5">
      <c r="A30" s="2" t="s">
        <v>126</v>
      </c>
      <c r="B30">
        <f t="shared" si="0"/>
        <v>1</v>
      </c>
      <c r="C30">
        <v>21</v>
      </c>
      <c r="D30">
        <v>6</v>
      </c>
      <c r="E30">
        <v>4</v>
      </c>
      <c r="F30">
        <v>0</v>
      </c>
      <c r="G30">
        <v>0</v>
      </c>
      <c r="H30" s="7">
        <f t="shared" si="1"/>
        <v>118</v>
      </c>
      <c r="I30" s="7">
        <f t="shared" si="2"/>
        <v>118</v>
      </c>
      <c r="J30" s="7">
        <f t="shared" si="3"/>
        <v>97</v>
      </c>
      <c r="K30" s="7">
        <f t="shared" si="4"/>
        <v>97</v>
      </c>
      <c r="L30" s="7">
        <f t="shared" si="5"/>
        <v>160</v>
      </c>
      <c r="M30" s="7">
        <f t="shared" si="6"/>
        <v>160</v>
      </c>
      <c r="N30" s="7">
        <f t="shared" si="7"/>
        <v>80</v>
      </c>
      <c r="O30" s="7">
        <f t="shared" si="8"/>
        <v>80</v>
      </c>
      <c r="P30" s="7">
        <f t="shared" si="9"/>
        <v>118</v>
      </c>
      <c r="Q30" s="7">
        <f t="shared" si="10"/>
        <v>118</v>
      </c>
      <c r="R30" s="7">
        <v>1</v>
      </c>
      <c r="S30" s="7">
        <f t="shared" si="11"/>
        <v>1</v>
      </c>
      <c r="T30" s="7">
        <f t="shared" si="12"/>
        <v>42</v>
      </c>
      <c r="U30" s="7">
        <f t="shared" si="13"/>
        <v>42</v>
      </c>
    </row>
    <row r="31" spans="1:21" ht="13.5">
      <c r="A31" s="2" t="s">
        <v>142</v>
      </c>
      <c r="B31">
        <f t="shared" si="0"/>
        <v>0</v>
      </c>
      <c r="C31">
        <v>21</v>
      </c>
      <c r="D31">
        <v>7</v>
      </c>
      <c r="E31">
        <v>1</v>
      </c>
      <c r="F31">
        <v>0</v>
      </c>
      <c r="G31">
        <v>0</v>
      </c>
      <c r="H31" s="7">
        <f t="shared" si="1"/>
        <v>59</v>
      </c>
      <c r="I31" s="7">
        <f t="shared" si="2"/>
        <v>0</v>
      </c>
      <c r="J31" s="7">
        <f t="shared" si="3"/>
        <v>48.5</v>
      </c>
      <c r="K31" s="7">
        <f t="shared" si="4"/>
        <v>0</v>
      </c>
      <c r="L31" s="7">
        <f t="shared" si="5"/>
        <v>80</v>
      </c>
      <c r="M31" s="7">
        <f t="shared" si="6"/>
        <v>0</v>
      </c>
      <c r="N31" s="7">
        <f t="shared" si="7"/>
        <v>80</v>
      </c>
      <c r="O31" s="7">
        <f t="shared" si="8"/>
        <v>0</v>
      </c>
      <c r="P31" s="7">
        <f t="shared" si="9"/>
        <v>59</v>
      </c>
      <c r="Q31" s="7">
        <f t="shared" si="10"/>
        <v>0</v>
      </c>
      <c r="R31" s="7">
        <v>1</v>
      </c>
      <c r="S31" s="7">
        <f t="shared" si="11"/>
        <v>0</v>
      </c>
      <c r="T31" s="7">
        <f t="shared" si="12"/>
        <v>42</v>
      </c>
      <c r="U31" s="7">
        <f t="shared" si="13"/>
        <v>0</v>
      </c>
    </row>
    <row r="32" spans="1:21" ht="13.5">
      <c r="A32" s="2" t="s">
        <v>153</v>
      </c>
      <c r="B32">
        <f t="shared" si="0"/>
        <v>5</v>
      </c>
      <c r="C32">
        <v>21</v>
      </c>
      <c r="D32">
        <v>8</v>
      </c>
      <c r="E32">
        <v>1</v>
      </c>
      <c r="F32">
        <v>0</v>
      </c>
      <c r="G32">
        <v>0</v>
      </c>
      <c r="H32" s="7">
        <f t="shared" si="1"/>
        <v>59</v>
      </c>
      <c r="I32" s="7">
        <f t="shared" si="2"/>
        <v>295</v>
      </c>
      <c r="J32" s="7">
        <f t="shared" si="3"/>
        <v>48.5</v>
      </c>
      <c r="K32" s="7">
        <f t="shared" si="4"/>
        <v>242.5</v>
      </c>
      <c r="L32" s="7">
        <f t="shared" si="5"/>
        <v>80</v>
      </c>
      <c r="M32" s="7">
        <f t="shared" si="6"/>
        <v>400</v>
      </c>
      <c r="N32" s="7">
        <f t="shared" si="7"/>
        <v>80</v>
      </c>
      <c r="O32" s="7">
        <f t="shared" si="8"/>
        <v>400</v>
      </c>
      <c r="P32" s="7">
        <f t="shared" si="9"/>
        <v>59</v>
      </c>
      <c r="Q32" s="7">
        <f t="shared" si="10"/>
        <v>295</v>
      </c>
      <c r="R32" s="7">
        <v>1</v>
      </c>
      <c r="S32" s="7">
        <f t="shared" si="11"/>
        <v>5</v>
      </c>
      <c r="T32" s="7">
        <f t="shared" si="12"/>
        <v>42</v>
      </c>
      <c r="U32" s="7">
        <f t="shared" si="13"/>
        <v>210</v>
      </c>
    </row>
    <row r="33" spans="1:21" ht="13.5">
      <c r="A33" s="2" t="s">
        <v>150</v>
      </c>
      <c r="B33">
        <f t="shared" si="0"/>
        <v>0</v>
      </c>
      <c r="C33">
        <v>34</v>
      </c>
      <c r="D33">
        <v>9</v>
      </c>
      <c r="E33">
        <v>1</v>
      </c>
      <c r="F33">
        <v>0</v>
      </c>
      <c r="G33">
        <v>0</v>
      </c>
      <c r="H33" s="7">
        <f t="shared" si="1"/>
        <v>72</v>
      </c>
      <c r="I33" s="7">
        <f t="shared" si="2"/>
        <v>0</v>
      </c>
      <c r="J33" s="7">
        <f t="shared" si="3"/>
        <v>55</v>
      </c>
      <c r="K33" s="7">
        <f t="shared" si="4"/>
        <v>0</v>
      </c>
      <c r="L33" s="7">
        <f t="shared" si="5"/>
        <v>106</v>
      </c>
      <c r="M33" s="7">
        <f t="shared" si="6"/>
        <v>0</v>
      </c>
      <c r="N33" s="7">
        <f t="shared" si="7"/>
        <v>106</v>
      </c>
      <c r="O33" s="7">
        <f t="shared" si="8"/>
        <v>0</v>
      </c>
      <c r="P33" s="7">
        <f t="shared" si="9"/>
        <v>72</v>
      </c>
      <c r="Q33" s="7">
        <f t="shared" si="10"/>
        <v>0</v>
      </c>
      <c r="R33" s="7">
        <v>1</v>
      </c>
      <c r="S33" s="7">
        <f t="shared" si="11"/>
        <v>0</v>
      </c>
      <c r="T33" s="7">
        <f t="shared" si="12"/>
        <v>68</v>
      </c>
      <c r="U33" s="7">
        <f t="shared" si="13"/>
        <v>0</v>
      </c>
    </row>
    <row r="34" spans="1:21" ht="13.5">
      <c r="A34" s="3" t="s">
        <v>177</v>
      </c>
      <c r="B34">
        <f t="shared" si="0"/>
        <v>0</v>
      </c>
      <c r="C34">
        <v>41</v>
      </c>
      <c r="D34">
        <v>9</v>
      </c>
      <c r="E34">
        <v>2</v>
      </c>
      <c r="F34">
        <v>0</v>
      </c>
      <c r="G34">
        <v>0</v>
      </c>
      <c r="H34" s="7">
        <f t="shared" si="1"/>
        <v>105.33333333333333</v>
      </c>
      <c r="I34" s="7">
        <f t="shared" si="2"/>
        <v>0</v>
      </c>
      <c r="J34" s="7">
        <f t="shared" si="3"/>
        <v>78</v>
      </c>
      <c r="K34" s="7">
        <f t="shared" si="4"/>
        <v>0</v>
      </c>
      <c r="L34" s="7">
        <f t="shared" si="5"/>
        <v>160</v>
      </c>
      <c r="M34" s="7">
        <f t="shared" si="6"/>
        <v>0</v>
      </c>
      <c r="N34" s="7">
        <f t="shared" si="7"/>
        <v>120</v>
      </c>
      <c r="O34" s="7">
        <f t="shared" si="8"/>
        <v>0</v>
      </c>
      <c r="P34" s="7">
        <f t="shared" si="9"/>
        <v>105.33333333333333</v>
      </c>
      <c r="Q34" s="7">
        <f t="shared" si="10"/>
        <v>0</v>
      </c>
      <c r="R34" s="7">
        <v>1</v>
      </c>
      <c r="S34" s="7">
        <f t="shared" si="11"/>
        <v>0</v>
      </c>
      <c r="T34" s="7">
        <f t="shared" si="12"/>
        <v>82</v>
      </c>
      <c r="U34" s="7">
        <f t="shared" si="13"/>
        <v>0</v>
      </c>
    </row>
    <row r="35" spans="1:21" ht="13.5">
      <c r="A35" s="3" t="s">
        <v>190</v>
      </c>
      <c r="B35">
        <f t="shared" si="0"/>
        <v>0</v>
      </c>
      <c r="C35">
        <v>41</v>
      </c>
      <c r="D35">
        <v>9</v>
      </c>
      <c r="E35">
        <v>3</v>
      </c>
      <c r="F35">
        <v>0</v>
      </c>
      <c r="G35">
        <v>0</v>
      </c>
      <c r="H35" s="7">
        <f t="shared" si="1"/>
        <v>131.66666666666666</v>
      </c>
      <c r="I35" s="7">
        <f t="shared" si="2"/>
        <v>0</v>
      </c>
      <c r="J35" s="7">
        <f t="shared" si="3"/>
        <v>97.49999999999999</v>
      </c>
      <c r="K35" s="7">
        <f t="shared" si="4"/>
        <v>0</v>
      </c>
      <c r="L35" s="7">
        <f t="shared" si="5"/>
        <v>199.99999999999997</v>
      </c>
      <c r="M35" s="7">
        <f t="shared" si="6"/>
        <v>0</v>
      </c>
      <c r="N35" s="7">
        <f t="shared" si="7"/>
        <v>120</v>
      </c>
      <c r="O35" s="7">
        <f t="shared" si="8"/>
        <v>0</v>
      </c>
      <c r="P35" s="7">
        <f t="shared" si="9"/>
        <v>131.66666666666666</v>
      </c>
      <c r="Q35" s="7">
        <f t="shared" si="10"/>
        <v>0</v>
      </c>
      <c r="R35" s="7">
        <v>1</v>
      </c>
      <c r="S35" s="7">
        <f t="shared" si="11"/>
        <v>0</v>
      </c>
      <c r="T35" s="7">
        <f t="shared" si="12"/>
        <v>82</v>
      </c>
      <c r="U35" s="7">
        <f t="shared" si="13"/>
        <v>0</v>
      </c>
    </row>
    <row r="36" spans="1:21" ht="13.5">
      <c r="A36" s="3" t="s">
        <v>191</v>
      </c>
      <c r="B36">
        <f t="shared" si="0"/>
        <v>0</v>
      </c>
      <c r="C36">
        <v>41</v>
      </c>
      <c r="D36">
        <v>9</v>
      </c>
      <c r="E36">
        <v>4</v>
      </c>
      <c r="F36">
        <v>0</v>
      </c>
      <c r="G36">
        <v>0</v>
      </c>
      <c r="H36" s="7">
        <f t="shared" si="1"/>
        <v>158</v>
      </c>
      <c r="I36" s="7">
        <f t="shared" si="2"/>
        <v>0</v>
      </c>
      <c r="J36" s="7">
        <f t="shared" si="3"/>
        <v>117</v>
      </c>
      <c r="K36" s="7">
        <f t="shared" si="4"/>
        <v>0</v>
      </c>
      <c r="L36" s="7">
        <f t="shared" si="5"/>
        <v>240</v>
      </c>
      <c r="M36" s="7">
        <f t="shared" si="6"/>
        <v>0</v>
      </c>
      <c r="N36" s="7">
        <f t="shared" si="7"/>
        <v>120</v>
      </c>
      <c r="O36" s="7">
        <f t="shared" si="8"/>
        <v>0</v>
      </c>
      <c r="P36" s="7">
        <f t="shared" si="9"/>
        <v>158</v>
      </c>
      <c r="Q36" s="7">
        <f t="shared" si="10"/>
        <v>0</v>
      </c>
      <c r="R36" s="7">
        <v>1</v>
      </c>
      <c r="S36" s="7">
        <f t="shared" si="11"/>
        <v>0</v>
      </c>
      <c r="T36" s="7">
        <f t="shared" si="12"/>
        <v>82</v>
      </c>
      <c r="U36" s="7">
        <f t="shared" si="13"/>
        <v>0</v>
      </c>
    </row>
    <row r="37" spans="1:21" ht="13.5">
      <c r="A37" s="3" t="s">
        <v>192</v>
      </c>
      <c r="B37">
        <f t="shared" si="0"/>
        <v>0</v>
      </c>
      <c r="C37">
        <v>41</v>
      </c>
      <c r="D37">
        <v>9</v>
      </c>
      <c r="E37">
        <v>1</v>
      </c>
      <c r="F37">
        <v>0</v>
      </c>
      <c r="G37">
        <v>0</v>
      </c>
      <c r="H37" s="7">
        <f t="shared" si="1"/>
        <v>79</v>
      </c>
      <c r="I37" s="7">
        <f t="shared" si="2"/>
        <v>0</v>
      </c>
      <c r="J37" s="7">
        <f t="shared" si="3"/>
        <v>58.5</v>
      </c>
      <c r="K37" s="7">
        <f t="shared" si="4"/>
        <v>0</v>
      </c>
      <c r="L37" s="7">
        <f t="shared" si="5"/>
        <v>120</v>
      </c>
      <c r="M37" s="7">
        <f t="shared" si="6"/>
        <v>0</v>
      </c>
      <c r="N37" s="7">
        <f t="shared" si="7"/>
        <v>120</v>
      </c>
      <c r="O37" s="7">
        <f t="shared" si="8"/>
        <v>0</v>
      </c>
      <c r="P37" s="7">
        <f t="shared" si="9"/>
        <v>79</v>
      </c>
      <c r="Q37" s="7">
        <f t="shared" si="10"/>
        <v>0</v>
      </c>
      <c r="R37" s="7">
        <v>1</v>
      </c>
      <c r="S37" s="7">
        <f t="shared" si="11"/>
        <v>0</v>
      </c>
      <c r="T37" s="7">
        <f t="shared" si="12"/>
        <v>82</v>
      </c>
      <c r="U37" s="7">
        <f t="shared" si="13"/>
        <v>0</v>
      </c>
    </row>
    <row r="38" spans="1:21" ht="13.5">
      <c r="A38" s="3" t="s">
        <v>193</v>
      </c>
      <c r="B38">
        <f t="shared" si="0"/>
        <v>0</v>
      </c>
      <c r="C38">
        <v>41</v>
      </c>
      <c r="D38">
        <v>9</v>
      </c>
      <c r="E38">
        <v>2</v>
      </c>
      <c r="F38">
        <v>0</v>
      </c>
      <c r="G38">
        <v>0</v>
      </c>
      <c r="H38" s="7">
        <f t="shared" si="1"/>
        <v>105.33333333333333</v>
      </c>
      <c r="I38" s="7">
        <f t="shared" si="2"/>
        <v>0</v>
      </c>
      <c r="J38" s="7">
        <f t="shared" si="3"/>
        <v>78</v>
      </c>
      <c r="K38" s="7">
        <f t="shared" si="4"/>
        <v>0</v>
      </c>
      <c r="L38" s="7">
        <f t="shared" si="5"/>
        <v>160</v>
      </c>
      <c r="M38" s="7">
        <f t="shared" si="6"/>
        <v>0</v>
      </c>
      <c r="N38" s="7">
        <f t="shared" si="7"/>
        <v>120</v>
      </c>
      <c r="O38" s="7">
        <f t="shared" si="8"/>
        <v>0</v>
      </c>
      <c r="P38" s="7">
        <f t="shared" si="9"/>
        <v>105.33333333333333</v>
      </c>
      <c r="Q38" s="7">
        <f t="shared" si="10"/>
        <v>0</v>
      </c>
      <c r="R38" s="7">
        <v>1</v>
      </c>
      <c r="S38" s="7">
        <f t="shared" si="11"/>
        <v>0</v>
      </c>
      <c r="T38" s="7">
        <f t="shared" si="12"/>
        <v>82</v>
      </c>
      <c r="U38" s="7">
        <f t="shared" si="13"/>
        <v>0</v>
      </c>
    </row>
    <row r="39" spans="1:21" ht="13.5">
      <c r="A39" s="3" t="s">
        <v>194</v>
      </c>
      <c r="B39">
        <f t="shared" si="0"/>
        <v>0</v>
      </c>
      <c r="C39">
        <v>41</v>
      </c>
      <c r="D39">
        <v>9</v>
      </c>
      <c r="E39">
        <v>3</v>
      </c>
      <c r="F39">
        <v>0</v>
      </c>
      <c r="G39">
        <v>0</v>
      </c>
      <c r="H39" s="7">
        <f t="shared" si="1"/>
        <v>131.66666666666666</v>
      </c>
      <c r="I39" s="7">
        <f t="shared" si="2"/>
        <v>0</v>
      </c>
      <c r="J39" s="7">
        <f t="shared" si="3"/>
        <v>97.49999999999999</v>
      </c>
      <c r="K39" s="7">
        <f t="shared" si="4"/>
        <v>0</v>
      </c>
      <c r="L39" s="7">
        <f t="shared" si="5"/>
        <v>199.99999999999997</v>
      </c>
      <c r="M39" s="7">
        <f t="shared" si="6"/>
        <v>0</v>
      </c>
      <c r="N39" s="7">
        <f t="shared" si="7"/>
        <v>120</v>
      </c>
      <c r="O39" s="7">
        <f t="shared" si="8"/>
        <v>0</v>
      </c>
      <c r="P39" s="7">
        <f t="shared" si="9"/>
        <v>131.66666666666666</v>
      </c>
      <c r="Q39" s="7">
        <f t="shared" si="10"/>
        <v>0</v>
      </c>
      <c r="R39" s="7">
        <v>1</v>
      </c>
      <c r="S39" s="7">
        <f t="shared" si="11"/>
        <v>0</v>
      </c>
      <c r="T39" s="7">
        <f t="shared" si="12"/>
        <v>82</v>
      </c>
      <c r="U39" s="7">
        <f t="shared" si="13"/>
        <v>0</v>
      </c>
    </row>
    <row r="40" spans="1:21" ht="13.5">
      <c r="A40" s="3" t="s">
        <v>195</v>
      </c>
      <c r="B40">
        <f t="shared" si="0"/>
        <v>0</v>
      </c>
      <c r="C40">
        <v>41</v>
      </c>
      <c r="D40">
        <v>9</v>
      </c>
      <c r="E40">
        <v>4</v>
      </c>
      <c r="F40">
        <v>0</v>
      </c>
      <c r="G40">
        <v>0</v>
      </c>
      <c r="H40" s="7">
        <f t="shared" si="1"/>
        <v>158</v>
      </c>
      <c r="I40" s="7">
        <f t="shared" si="2"/>
        <v>0</v>
      </c>
      <c r="J40" s="7">
        <f t="shared" si="3"/>
        <v>117</v>
      </c>
      <c r="K40" s="7">
        <f t="shared" si="4"/>
        <v>0</v>
      </c>
      <c r="L40" s="7">
        <f t="shared" si="5"/>
        <v>240</v>
      </c>
      <c r="M40" s="7">
        <f t="shared" si="6"/>
        <v>0</v>
      </c>
      <c r="N40" s="7">
        <f t="shared" si="7"/>
        <v>120</v>
      </c>
      <c r="O40" s="7">
        <f t="shared" si="8"/>
        <v>0</v>
      </c>
      <c r="P40" s="7">
        <f t="shared" si="9"/>
        <v>158</v>
      </c>
      <c r="Q40" s="7">
        <f t="shared" si="10"/>
        <v>0</v>
      </c>
      <c r="R40" s="7">
        <v>1</v>
      </c>
      <c r="S40" s="7">
        <f t="shared" si="11"/>
        <v>0</v>
      </c>
      <c r="T40" s="7">
        <f t="shared" si="12"/>
        <v>82</v>
      </c>
      <c r="U40" s="7">
        <f t="shared" si="13"/>
        <v>0</v>
      </c>
    </row>
    <row r="41" spans="1:21" ht="13.5">
      <c r="A41" s="3" t="s">
        <v>188</v>
      </c>
      <c r="B41">
        <f t="shared" si="0"/>
        <v>0</v>
      </c>
      <c r="C41">
        <v>41</v>
      </c>
      <c r="D41">
        <v>9</v>
      </c>
      <c r="E41">
        <v>1</v>
      </c>
      <c r="F41">
        <v>0</v>
      </c>
      <c r="G41">
        <v>1</v>
      </c>
      <c r="H41" s="7">
        <f t="shared" si="1"/>
        <v>79</v>
      </c>
      <c r="I41" s="7">
        <f t="shared" si="2"/>
        <v>0</v>
      </c>
      <c r="J41" s="7">
        <f t="shared" si="3"/>
        <v>58.5</v>
      </c>
      <c r="K41" s="7">
        <f t="shared" si="4"/>
        <v>0</v>
      </c>
      <c r="L41" s="7">
        <f t="shared" si="5"/>
        <v>120</v>
      </c>
      <c r="M41" s="7">
        <f t="shared" si="6"/>
        <v>0</v>
      </c>
      <c r="N41" s="7">
        <f t="shared" si="7"/>
        <v>120</v>
      </c>
      <c r="O41" s="7">
        <f t="shared" si="8"/>
        <v>0</v>
      </c>
      <c r="P41" s="7">
        <f t="shared" si="9"/>
        <v>79</v>
      </c>
      <c r="Q41" s="7">
        <f t="shared" si="10"/>
        <v>0</v>
      </c>
      <c r="R41" s="7">
        <v>1</v>
      </c>
      <c r="S41" s="7">
        <f t="shared" si="11"/>
        <v>0</v>
      </c>
      <c r="T41" s="7">
        <f t="shared" si="12"/>
        <v>82</v>
      </c>
      <c r="U41" s="7">
        <f t="shared" si="13"/>
        <v>0</v>
      </c>
    </row>
    <row r="42" spans="1:21" ht="13.5">
      <c r="A42" s="2" t="s">
        <v>71</v>
      </c>
      <c r="B42">
        <f t="shared" si="0"/>
        <v>0</v>
      </c>
      <c r="C42">
        <v>41</v>
      </c>
      <c r="D42">
        <v>9</v>
      </c>
      <c r="E42">
        <v>2</v>
      </c>
      <c r="F42">
        <v>0</v>
      </c>
      <c r="G42">
        <v>1</v>
      </c>
      <c r="H42" s="7">
        <f t="shared" si="1"/>
        <v>105.33333333333333</v>
      </c>
      <c r="I42" s="7">
        <f t="shared" si="2"/>
        <v>0</v>
      </c>
      <c r="J42" s="7">
        <f t="shared" si="3"/>
        <v>78</v>
      </c>
      <c r="K42" s="7">
        <f t="shared" si="4"/>
        <v>0</v>
      </c>
      <c r="L42" s="7">
        <f t="shared" si="5"/>
        <v>160</v>
      </c>
      <c r="M42" s="7">
        <f t="shared" si="6"/>
        <v>0</v>
      </c>
      <c r="N42" s="7">
        <f t="shared" si="7"/>
        <v>120</v>
      </c>
      <c r="O42" s="7">
        <f t="shared" si="8"/>
        <v>0</v>
      </c>
      <c r="P42" s="7">
        <f t="shared" si="9"/>
        <v>105.33333333333333</v>
      </c>
      <c r="Q42" s="7">
        <f t="shared" si="10"/>
        <v>0</v>
      </c>
      <c r="R42" s="7">
        <v>1</v>
      </c>
      <c r="S42" s="7">
        <f t="shared" si="11"/>
        <v>0</v>
      </c>
      <c r="T42" s="7">
        <f t="shared" si="12"/>
        <v>82</v>
      </c>
      <c r="U42" s="7">
        <f t="shared" si="13"/>
        <v>0</v>
      </c>
    </row>
    <row r="43" spans="1:21" ht="13.5">
      <c r="A43" s="2" t="s">
        <v>72</v>
      </c>
      <c r="B43">
        <f t="shared" si="0"/>
        <v>0</v>
      </c>
      <c r="C43">
        <v>41</v>
      </c>
      <c r="D43">
        <v>10</v>
      </c>
      <c r="E43">
        <v>1</v>
      </c>
      <c r="F43">
        <v>0</v>
      </c>
      <c r="G43">
        <v>0</v>
      </c>
      <c r="H43" s="7">
        <f t="shared" si="1"/>
        <v>79</v>
      </c>
      <c r="I43" s="7">
        <f t="shared" si="2"/>
        <v>0</v>
      </c>
      <c r="J43" s="7">
        <f t="shared" si="3"/>
        <v>58.5</v>
      </c>
      <c r="K43" s="7">
        <f t="shared" si="4"/>
        <v>0</v>
      </c>
      <c r="L43" s="7">
        <f t="shared" si="5"/>
        <v>120</v>
      </c>
      <c r="M43" s="7">
        <f t="shared" si="6"/>
        <v>0</v>
      </c>
      <c r="N43" s="7">
        <f t="shared" si="7"/>
        <v>120</v>
      </c>
      <c r="O43" s="7">
        <f t="shared" si="8"/>
        <v>0</v>
      </c>
      <c r="P43" s="7">
        <f t="shared" si="9"/>
        <v>79</v>
      </c>
      <c r="Q43" s="7">
        <f t="shared" si="10"/>
        <v>0</v>
      </c>
      <c r="R43" s="7">
        <v>1</v>
      </c>
      <c r="S43" s="7">
        <f t="shared" si="11"/>
        <v>0</v>
      </c>
      <c r="T43" s="7">
        <f t="shared" si="12"/>
        <v>82</v>
      </c>
      <c r="U43" s="7">
        <f t="shared" si="13"/>
        <v>0</v>
      </c>
    </row>
    <row r="44" spans="1:21" ht="13.5">
      <c r="A44" s="3" t="s">
        <v>187</v>
      </c>
      <c r="B44">
        <f t="shared" si="0"/>
        <v>0</v>
      </c>
      <c r="C44">
        <v>51</v>
      </c>
      <c r="D44">
        <v>11</v>
      </c>
      <c r="E44">
        <v>1</v>
      </c>
      <c r="F44">
        <v>0</v>
      </c>
      <c r="G44">
        <v>0</v>
      </c>
      <c r="H44" s="7">
        <f t="shared" si="1"/>
        <v>89</v>
      </c>
      <c r="I44" s="7">
        <f t="shared" si="2"/>
        <v>0</v>
      </c>
      <c r="J44" s="7">
        <f t="shared" si="3"/>
        <v>63.5</v>
      </c>
      <c r="K44" s="7">
        <f t="shared" si="4"/>
        <v>0</v>
      </c>
      <c r="L44" s="7">
        <f t="shared" si="5"/>
        <v>140</v>
      </c>
      <c r="M44" s="7">
        <f t="shared" si="6"/>
        <v>0</v>
      </c>
      <c r="N44" s="7">
        <f t="shared" si="7"/>
        <v>140</v>
      </c>
      <c r="O44" s="7">
        <f t="shared" si="8"/>
        <v>0</v>
      </c>
      <c r="P44" s="7">
        <f t="shared" si="9"/>
        <v>89</v>
      </c>
      <c r="Q44" s="7">
        <f t="shared" si="10"/>
        <v>0</v>
      </c>
      <c r="R44" s="7">
        <v>1</v>
      </c>
      <c r="S44" s="7">
        <f t="shared" si="11"/>
        <v>0</v>
      </c>
      <c r="T44" s="7">
        <f t="shared" si="12"/>
        <v>102</v>
      </c>
      <c r="U44" s="7">
        <f t="shared" si="13"/>
        <v>0</v>
      </c>
    </row>
    <row r="45" spans="1:21" ht="13.5">
      <c r="A45" s="3" t="s">
        <v>196</v>
      </c>
      <c r="B45">
        <f t="shared" si="0"/>
        <v>0</v>
      </c>
      <c r="C45">
        <v>49</v>
      </c>
      <c r="D45">
        <v>14</v>
      </c>
      <c r="E45">
        <v>4</v>
      </c>
      <c r="F45">
        <v>0</v>
      </c>
      <c r="G45">
        <v>0</v>
      </c>
      <c r="H45" s="7">
        <f t="shared" si="1"/>
        <v>174</v>
      </c>
      <c r="I45" s="7">
        <f t="shared" si="2"/>
        <v>0</v>
      </c>
      <c r="J45" s="7">
        <f t="shared" si="3"/>
        <v>125</v>
      </c>
      <c r="K45" s="7">
        <f t="shared" si="4"/>
        <v>0</v>
      </c>
      <c r="L45" s="7">
        <f t="shared" si="5"/>
        <v>272</v>
      </c>
      <c r="M45" s="7">
        <f t="shared" si="6"/>
        <v>0</v>
      </c>
      <c r="N45" s="7">
        <f t="shared" si="7"/>
        <v>136</v>
      </c>
      <c r="O45" s="7">
        <f t="shared" si="8"/>
        <v>0</v>
      </c>
      <c r="P45" s="7">
        <f t="shared" si="9"/>
        <v>174</v>
      </c>
      <c r="Q45" s="7">
        <f t="shared" si="10"/>
        <v>0</v>
      </c>
      <c r="R45" s="7">
        <v>1</v>
      </c>
      <c r="S45" s="7">
        <f t="shared" si="11"/>
        <v>0</v>
      </c>
      <c r="T45" s="7">
        <f t="shared" si="12"/>
        <v>98</v>
      </c>
      <c r="U45" s="7">
        <f t="shared" si="13"/>
        <v>0</v>
      </c>
    </row>
    <row r="46" spans="1:21" ht="13.5">
      <c r="A46" s="2"/>
      <c r="B46">
        <f>SUM(B5:B45)</f>
        <v>370</v>
      </c>
      <c r="F46" s="6"/>
      <c r="H46" s="7"/>
      <c r="I46" s="7">
        <f>SUM(I5:I45)</f>
        <v>23226.666666666664</v>
      </c>
      <c r="J46" s="7"/>
      <c r="K46" s="7">
        <f>SUM(K5:K45)</f>
        <v>21195.666666666664</v>
      </c>
      <c r="L46" s="7"/>
      <c r="M46" s="7">
        <f>SUM(M5:M45)</f>
        <v>27288.666666666664</v>
      </c>
      <c r="N46" s="7"/>
      <c r="O46" s="7">
        <f>SUM(O5:O45)</f>
        <v>20084</v>
      </c>
      <c r="P46" s="7"/>
      <c r="Q46" s="7">
        <f>SUM(Q5:Q45)</f>
        <v>23226.666666666664</v>
      </c>
      <c r="R46" s="7"/>
      <c r="S46" s="7">
        <f>SUM(S5:S45)</f>
        <v>370</v>
      </c>
      <c r="T46" s="7"/>
      <c r="U46" s="7">
        <f>SUM(U5:U45)</f>
        <v>6024</v>
      </c>
    </row>
  </sheetData>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2:H6"/>
  <sheetViews>
    <sheetView workbookViewId="0" topLeftCell="A1">
      <selection activeCell="G3" sqref="G3"/>
    </sheetView>
  </sheetViews>
  <sheetFormatPr defaultColWidth="9.00390625" defaultRowHeight="13.5"/>
  <cols>
    <col min="1" max="1" width="17.75390625" style="0" customWidth="1"/>
  </cols>
  <sheetData>
    <row r="2" spans="2:8" ht="13.5">
      <c r="B2" t="s">
        <v>211</v>
      </c>
      <c r="C2" t="s">
        <v>222</v>
      </c>
      <c r="D2" t="s">
        <v>223</v>
      </c>
      <c r="E2" t="s">
        <v>224</v>
      </c>
      <c r="F2" t="s">
        <v>225</v>
      </c>
      <c r="G2" t="s">
        <v>226</v>
      </c>
      <c r="H2" t="s">
        <v>227</v>
      </c>
    </row>
    <row r="3" spans="1:8" ht="13.5">
      <c r="A3" t="s">
        <v>218</v>
      </c>
      <c r="B3" s="7">
        <v>1</v>
      </c>
      <c r="C3" s="7">
        <v>1</v>
      </c>
      <c r="D3" s="7">
        <v>1</v>
      </c>
      <c r="E3" s="7">
        <v>1</v>
      </c>
      <c r="F3" s="7">
        <v>1</v>
      </c>
      <c r="G3" s="7">
        <v>1</v>
      </c>
      <c r="H3" s="7">
        <v>1</v>
      </c>
    </row>
    <row r="4" spans="1:8" ht="13.5">
      <c r="A4" t="s">
        <v>219</v>
      </c>
      <c r="B4" s="7">
        <f>JISかな!I75/Nicola!I110</f>
        <v>1.3721447385465695</v>
      </c>
      <c r="C4" s="7">
        <f>JISかな!K75/Nicola!K110</f>
        <v>1.261702540707127</v>
      </c>
      <c r="D4" s="7">
        <f>JISかな!M75/Nicola!M110</f>
        <v>1.5331470213669167</v>
      </c>
      <c r="E4" s="7">
        <f>JISかな!O75/Nicola!O110</f>
        <v>1.4914208308248043</v>
      </c>
      <c r="F4" s="7">
        <f>JISかな!Q75/Nicola!Q110</f>
        <v>1.356527424377692</v>
      </c>
      <c r="G4" s="7">
        <f>JISかな!S75/Nicola!S110</f>
        <v>1.1238532110091743</v>
      </c>
      <c r="H4" s="7">
        <f>JISかな!U75/Nicola!U110</f>
        <v>2.099920063948841</v>
      </c>
    </row>
    <row r="5" spans="1:8" ht="13.5">
      <c r="A5" t="s">
        <v>220</v>
      </c>
      <c r="B5" s="7">
        <f>'ローマ字Qwerty'!I46/Nicola!I110</f>
        <v>1.7099399801373116</v>
      </c>
      <c r="C5" s="7">
        <f>'ローマ字Qwerty'!K46/Nicola!K110</f>
        <v>1.6788444271882352</v>
      </c>
      <c r="D5" s="7">
        <f>'ローマ字Qwerty'!M46/Nicola!M110</f>
        <v>1.7552709777840667</v>
      </c>
      <c r="E5" s="7">
        <f>'ローマ字Qwerty'!O46/Nicola!O110</f>
        <v>1.8532510535821793</v>
      </c>
      <c r="F5" s="7">
        <f>'ローマ字Qwerty'!Q46/Nicola!Q110</f>
        <v>1.5140902286973825</v>
      </c>
      <c r="G5" s="7">
        <f>'ローマ字Qwerty'!S46/Nicola!S110</f>
        <v>1.6972477064220184</v>
      </c>
      <c r="H5" s="7">
        <f>'ローマ字Qwerty'!U46/Nicola!U110</f>
        <v>2.1115107913669067</v>
      </c>
    </row>
    <row r="6" spans="1:8" ht="13.5">
      <c r="A6" t="s">
        <v>221</v>
      </c>
      <c r="B6" s="7">
        <f>'ローマ字Dvorak'!I46/Nicola!I110</f>
        <v>1.504382745368971</v>
      </c>
      <c r="C6" s="7">
        <f>'ローマ字Dvorak'!K46/Nicola!K110</f>
        <v>1.5430367152806423</v>
      </c>
      <c r="D6" s="7">
        <f>'ローマ字Dvorak'!M46/Nicola!M110</f>
        <v>1.448033111645677</v>
      </c>
      <c r="E6" s="7">
        <f>'ローマ字Dvorak'!O46/Nicola!O110</f>
        <v>1.5114388922335942</v>
      </c>
      <c r="F6" s="7">
        <f>'ローマ字Dvorak'!Q46/Nicola!Q110</f>
        <v>1.332076705289499</v>
      </c>
      <c r="G6" s="7">
        <f>'ローマ字Dvorak'!S46/Nicola!S110</f>
        <v>1.6972477064220184</v>
      </c>
      <c r="H6" s="7">
        <f>'ローマ字Dvorak'!U46/Nicola!U110</f>
        <v>1.2038369304556356</v>
      </c>
    </row>
  </sheetData>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workbookViewId="0" topLeftCell="A1">
      <selection activeCell="A3" sqref="A3"/>
    </sheetView>
  </sheetViews>
  <sheetFormatPr defaultColWidth="9.00390625" defaultRowHeight="13.5"/>
  <sheetData>
    <row r="1" ht="13.5">
      <c r="A1" s="4" t="s">
        <v>202</v>
      </c>
    </row>
    <row r="2" ht="13.5">
      <c r="A2">
        <f>LEN(A1)</f>
        <v>183</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情報管理課</dc:creator>
  <cp:keywords/>
  <dc:description/>
  <cp:lastModifiedBy>杉田</cp:lastModifiedBy>
  <dcterms:created xsi:type="dcterms:W3CDTF">2004-01-26T10:54:03Z</dcterms:created>
  <dcterms:modified xsi:type="dcterms:W3CDTF">2004-02-29T03:40:53Z</dcterms:modified>
  <cp:category/>
  <cp:version/>
  <cp:contentType/>
  <cp:contentStatus/>
</cp:coreProperties>
</file>